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9525"/>
  </bookViews>
  <sheets>
    <sheet name="Percentages" sheetId="3" r:id="rId1"/>
    <sheet name="report1486486771880" sheetId="1" r:id="rId2"/>
  </sheets>
  <calcPr calcId="145621"/>
  <pivotCaches>
    <pivotCache cacheId="18" r:id="rId3"/>
  </pivotCaches>
</workbook>
</file>

<file path=xl/calcChain.xml><?xml version="1.0" encoding="utf-8"?>
<calcChain xmlns="http://schemas.openxmlformats.org/spreadsheetml/2006/main">
  <c r="K24" i="3" l="1"/>
  <c r="I24" i="3"/>
  <c r="K23" i="3"/>
  <c r="G32" i="3"/>
  <c r="G31" i="3"/>
  <c r="G30" i="3"/>
  <c r="G29" i="3"/>
  <c r="G28" i="3"/>
  <c r="G27" i="3"/>
  <c r="G26" i="3"/>
  <c r="G25" i="3"/>
  <c r="G24" i="3"/>
  <c r="G23" i="3"/>
  <c r="C31" i="3"/>
  <c r="C30" i="3"/>
  <c r="C29" i="3"/>
  <c r="C28" i="3"/>
  <c r="C27" i="3"/>
  <c r="C26" i="3"/>
  <c r="C25" i="3"/>
  <c r="C24" i="3"/>
  <c r="C23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G15" i="3"/>
  <c r="G14" i="3"/>
  <c r="G13" i="3"/>
  <c r="G12" i="3"/>
  <c r="G11" i="3"/>
  <c r="G10" i="3"/>
  <c r="G9" i="3"/>
  <c r="G8" i="3"/>
  <c r="G7" i="3"/>
  <c r="G6" i="3"/>
  <c r="G5" i="3"/>
  <c r="G4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<sst xmlns="http://schemas.openxmlformats.org/spreadsheetml/2006/main" count="4325" uniqueCount="905">
  <si>
    <t>Campaign Name</t>
  </si>
  <si>
    <t>First Name</t>
  </si>
  <si>
    <t>Last Name</t>
  </si>
  <si>
    <t>Subsector</t>
  </si>
  <si>
    <t>Region</t>
  </si>
  <si>
    <t>Professional Category</t>
  </si>
  <si>
    <t>Organization Size</t>
  </si>
  <si>
    <t>Budget Range</t>
  </si>
  <si>
    <t>Current Member?</t>
  </si>
  <si>
    <t>2016 Conference</t>
  </si>
  <si>
    <t>Kate</t>
  </si>
  <si>
    <t>Henderson</t>
  </si>
  <si>
    <t>Youth &amp; Education</t>
  </si>
  <si>
    <t>Greater Boston</t>
  </si>
  <si>
    <t>Development/Fundraising</t>
  </si>
  <si>
    <t>0-3 people</t>
  </si>
  <si>
    <t>$2.5 million - $10 million</t>
  </si>
  <si>
    <t>Franc</t>
  </si>
  <si>
    <t>Castro</t>
  </si>
  <si>
    <t>Metrowest</t>
  </si>
  <si>
    <t>3-7 people</t>
  </si>
  <si>
    <t>$750,000 - $2.5 million</t>
  </si>
  <si>
    <t>Irene</t>
  </si>
  <si>
    <t>Mauch</t>
  </si>
  <si>
    <t>Other Nonprofit</t>
  </si>
  <si>
    <t>Board Member</t>
  </si>
  <si>
    <t>$250,000 - $750,000</t>
  </si>
  <si>
    <t>Ashley</t>
  </si>
  <si>
    <t>Ganem</t>
  </si>
  <si>
    <t>Housing/CDCs</t>
  </si>
  <si>
    <t>Communications/Marketing</t>
  </si>
  <si>
    <t>30-50 people</t>
  </si>
  <si>
    <t>Lara</t>
  </si>
  <si>
    <t>Lepionka</t>
  </si>
  <si>
    <t>Northeast</t>
  </si>
  <si>
    <t>Executive Director/CEO</t>
  </si>
  <si>
    <t>Under $250,000</t>
  </si>
  <si>
    <t>Bill</t>
  </si>
  <si>
    <t>Walczak</t>
  </si>
  <si>
    <t>Health</t>
  </si>
  <si>
    <t>100+ people</t>
  </si>
  <si>
    <t>$10 million - $25 million</t>
  </si>
  <si>
    <t>Jennifer</t>
  </si>
  <si>
    <t>Civello</t>
  </si>
  <si>
    <t>Human Services</t>
  </si>
  <si>
    <t>Berkshire</t>
  </si>
  <si>
    <t>Beth</t>
  </si>
  <si>
    <t>Petropulos</t>
  </si>
  <si>
    <t>Human Resources</t>
  </si>
  <si>
    <t>Chris</t>
  </si>
  <si>
    <t>Cotrone</t>
  </si>
  <si>
    <t>15-30 people</t>
  </si>
  <si>
    <t>Amy</t>
  </si>
  <si>
    <t>Chin</t>
  </si>
  <si>
    <t>For Profit Serving Nonprofits</t>
  </si>
  <si>
    <t>Consultant</t>
  </si>
  <si>
    <t>Julie</t>
  </si>
  <si>
    <t>Crockford</t>
  </si>
  <si>
    <t>Ellen</t>
  </si>
  <si>
    <t>Sturgis</t>
  </si>
  <si>
    <t>Arts &amp; Culture</t>
  </si>
  <si>
    <t>Karl</t>
  </si>
  <si>
    <t>Kroner</t>
  </si>
  <si>
    <t>Finance</t>
  </si>
  <si>
    <t>Candy</t>
  </si>
  <si>
    <t>Beckwith</t>
  </si>
  <si>
    <t>Jason</t>
  </si>
  <si>
    <t>Lang</t>
  </si>
  <si>
    <t>Andruzzi</t>
  </si>
  <si>
    <t>Philanthropy</t>
  </si>
  <si>
    <t>Southeast</t>
  </si>
  <si>
    <t>7-15 people</t>
  </si>
  <si>
    <t>Janne</t>
  </si>
  <si>
    <t>Hellgren</t>
  </si>
  <si>
    <t>Senior Management</t>
  </si>
  <si>
    <t>Ank</t>
  </si>
  <si>
    <t>Stuyfzand</t>
  </si>
  <si>
    <t>Jonathan</t>
  </si>
  <si>
    <t>Reuman</t>
  </si>
  <si>
    <t>Murphy</t>
  </si>
  <si>
    <t>Audrey</t>
  </si>
  <si>
    <t>Falk</t>
  </si>
  <si>
    <t>Program Staff</t>
  </si>
  <si>
    <t>DIEUFORT J</t>
  </si>
  <si>
    <t>FLEURISSAINT</t>
  </si>
  <si>
    <t>Erin</t>
  </si>
  <si>
    <t>Presutti</t>
  </si>
  <si>
    <t>Lynn</t>
  </si>
  <si>
    <t>Faust</t>
  </si>
  <si>
    <t>Savannah</t>
  </si>
  <si>
    <t>Kelleher</t>
  </si>
  <si>
    <t>Alan</t>
  </si>
  <si>
    <t>Hubbard</t>
  </si>
  <si>
    <t>Ted</t>
  </si>
  <si>
    <t>Horn</t>
  </si>
  <si>
    <t>Danny</t>
  </si>
  <si>
    <t>Watt</t>
  </si>
  <si>
    <t>Isidro</t>
  </si>
  <si>
    <t>Fagundes</t>
  </si>
  <si>
    <t>Emily</t>
  </si>
  <si>
    <t>Kowtoniuk</t>
  </si>
  <si>
    <t>Liesl</t>
  </si>
  <si>
    <t>Grebenstein</t>
  </si>
  <si>
    <t>Brian</t>
  </si>
  <si>
    <t>Rooney</t>
  </si>
  <si>
    <t>$25 million - $50 million</t>
  </si>
  <si>
    <t>Scott</t>
  </si>
  <si>
    <t>Hagerty</t>
  </si>
  <si>
    <t>50-100 people</t>
  </si>
  <si>
    <t>Patricia</t>
  </si>
  <si>
    <t>Swansey</t>
  </si>
  <si>
    <t>Ã…sa</t>
  </si>
  <si>
    <t>Fanelli</t>
  </si>
  <si>
    <t>Jordan</t>
  </si>
  <si>
    <t>Caress-Wheelwright</t>
  </si>
  <si>
    <t>State wide</t>
  </si>
  <si>
    <t>Rebecca</t>
  </si>
  <si>
    <t>Turner</t>
  </si>
  <si>
    <t>Mike</t>
  </si>
  <si>
    <t>McCormick</t>
  </si>
  <si>
    <t>John</t>
  </si>
  <si>
    <t>Manning</t>
  </si>
  <si>
    <t>George</t>
  </si>
  <si>
    <t>Samoluk</t>
  </si>
  <si>
    <t>$50 million - $100 million</t>
  </si>
  <si>
    <t>Maura</t>
  </si>
  <si>
    <t>Mahoney</t>
  </si>
  <si>
    <t>Dennis</t>
  </si>
  <si>
    <t>McCarthy</t>
  </si>
  <si>
    <t>Statewide</t>
  </si>
  <si>
    <t>No longer with organization</t>
  </si>
  <si>
    <t>Jeanne</t>
  </si>
  <si>
    <t>Osborn</t>
  </si>
  <si>
    <t>Lisa</t>
  </si>
  <si>
    <t>Cardinal</t>
  </si>
  <si>
    <t>Other</t>
  </si>
  <si>
    <t>Erica</t>
  </si>
  <si>
    <t>Young</t>
  </si>
  <si>
    <t>Limonciello</t>
  </si>
  <si>
    <t>Sheila</t>
  </si>
  <si>
    <t>Watnick</t>
  </si>
  <si>
    <t>Todd</t>
  </si>
  <si>
    <t>Drager</t>
  </si>
  <si>
    <t>Maria</t>
  </si>
  <si>
    <t>Trenga</t>
  </si>
  <si>
    <t>Lisl</t>
  </si>
  <si>
    <t>Hacker</t>
  </si>
  <si>
    <t>Michael</t>
  </si>
  <si>
    <t>Stone</t>
  </si>
  <si>
    <t>Central</t>
  </si>
  <si>
    <t>Asta</t>
  </si>
  <si>
    <t>Petkeviciute</t>
  </si>
  <si>
    <t>Rodney</t>
  </si>
  <si>
    <t>Byrd</t>
  </si>
  <si>
    <t>Felton</t>
  </si>
  <si>
    <t>Pioneer Valley</t>
  </si>
  <si>
    <t>Sharon</t>
  </si>
  <si>
    <t>Vardatira</t>
  </si>
  <si>
    <t>Steve</t>
  </si>
  <si>
    <t>Gallucci</t>
  </si>
  <si>
    <t>August</t>
  </si>
  <si>
    <t>Lee</t>
  </si>
  <si>
    <t>Farrow</t>
  </si>
  <si>
    <t>Jim</t>
  </si>
  <si>
    <t>Klocke</t>
  </si>
  <si>
    <t>Kathy</t>
  </si>
  <si>
    <t>Eckles</t>
  </si>
  <si>
    <t>Karen</t>
  </si>
  <si>
    <t>van Unen</t>
  </si>
  <si>
    <t>Operations Management</t>
  </si>
  <si>
    <t>Allison</t>
  </si>
  <si>
    <t>Yates- Berg</t>
  </si>
  <si>
    <t>Cynthia</t>
  </si>
  <si>
    <t>Henshaw</t>
  </si>
  <si>
    <t>Environment</t>
  </si>
  <si>
    <t>Spence</t>
  </si>
  <si>
    <t>Chloe</t>
  </si>
  <si>
    <t>Finigan</t>
  </si>
  <si>
    <t>Mongeau</t>
  </si>
  <si>
    <t>Sarah</t>
  </si>
  <si>
    <t>Shugrue</t>
  </si>
  <si>
    <t>Jacob</t>
  </si>
  <si>
    <t>Bombard</t>
  </si>
  <si>
    <t>Kristen</t>
  </si>
  <si>
    <t>Heintz-Perkins</t>
  </si>
  <si>
    <t>Daniel</t>
  </si>
  <si>
    <t>Doucette</t>
  </si>
  <si>
    <t>Annie</t>
  </si>
  <si>
    <t>Wolf</t>
  </si>
  <si>
    <t>Anna</t>
  </si>
  <si>
    <t>Cross</t>
  </si>
  <si>
    <t>Exa</t>
  </si>
  <si>
    <t>Mendez</t>
  </si>
  <si>
    <t>Caffrey</t>
  </si>
  <si>
    <t>Melissa</t>
  </si>
  <si>
    <t>Cull</t>
  </si>
  <si>
    <t>Sharlene</t>
  </si>
  <si>
    <t>Sallet</t>
  </si>
  <si>
    <t>Natasha</t>
  </si>
  <si>
    <t>Terhorst</t>
  </si>
  <si>
    <t>Greg</t>
  </si>
  <si>
    <t>Parent</t>
  </si>
  <si>
    <t>Franklin</t>
  </si>
  <si>
    <t>Reece</t>
  </si>
  <si>
    <t>Meryl</t>
  </si>
  <si>
    <t>Fink</t>
  </si>
  <si>
    <t>Gilligan</t>
  </si>
  <si>
    <t>David</t>
  </si>
  <si>
    <t>Kuehn</t>
  </si>
  <si>
    <t>Cape &amp; Islands</t>
  </si>
  <si>
    <t>Kerry</t>
  </si>
  <si>
    <t>Brennan</t>
  </si>
  <si>
    <t>Kinsella</t>
  </si>
  <si>
    <t>Haley</t>
  </si>
  <si>
    <t>Rodgers</t>
  </si>
  <si>
    <t>Human Rights</t>
  </si>
  <si>
    <t>Fennel</t>
  </si>
  <si>
    <t>Sydney</t>
  </si>
  <si>
    <t>Durand</t>
  </si>
  <si>
    <t>Eileen</t>
  </si>
  <si>
    <t>Small</t>
  </si>
  <si>
    <t>Spong</t>
  </si>
  <si>
    <t>Gwendolyn</t>
  </si>
  <si>
    <t>VanSant</t>
  </si>
  <si>
    <t>Susan</t>
  </si>
  <si>
    <t>Ryan-Vollmar</t>
  </si>
  <si>
    <t>Outside of MA</t>
  </si>
  <si>
    <t>Rosemarie</t>
  </si>
  <si>
    <t>Boardman</t>
  </si>
  <si>
    <t>Lindsay</t>
  </si>
  <si>
    <t>Brown</t>
  </si>
  <si>
    <t>Robert P.</t>
  </si>
  <si>
    <t>Gittens</t>
  </si>
  <si>
    <t>Kincaid</t>
  </si>
  <si>
    <t>Molly</t>
  </si>
  <si>
    <t>Richter</t>
  </si>
  <si>
    <t>$100 million and above</t>
  </si>
  <si>
    <t>Tara</t>
  </si>
  <si>
    <t>Stepanian</t>
  </si>
  <si>
    <t>Samuel</t>
  </si>
  <si>
    <t>Jung</t>
  </si>
  <si>
    <t>Ivy</t>
  </si>
  <si>
    <t>Nagahiro</t>
  </si>
  <si>
    <t>Procknal</t>
  </si>
  <si>
    <t>Pattyanne</t>
  </si>
  <si>
    <t>Lyons</t>
  </si>
  <si>
    <t>Jay</t>
  </si>
  <si>
    <t>Linnehan</t>
  </si>
  <si>
    <t>Clower</t>
  </si>
  <si>
    <t>Lorelle</t>
  </si>
  <si>
    <t>Yee</t>
  </si>
  <si>
    <t>Mary</t>
  </si>
  <si>
    <t>Driscoll</t>
  </si>
  <si>
    <t>James</t>
  </si>
  <si>
    <t>Ayres</t>
  </si>
  <si>
    <t>Noreen</t>
  </si>
  <si>
    <t>Dolan</t>
  </si>
  <si>
    <t>Tonja</t>
  </si>
  <si>
    <t>Mettlach</t>
  </si>
  <si>
    <t>Jill</t>
  </si>
  <si>
    <t>Smerkers</t>
  </si>
  <si>
    <t>Adam</t>
  </si>
  <si>
    <t>Maurer</t>
  </si>
  <si>
    <t>Tyler</t>
  </si>
  <si>
    <t>Seever</t>
  </si>
  <si>
    <t>Carolyn</t>
  </si>
  <si>
    <t>Judge</t>
  </si>
  <si>
    <t>Nadelson</t>
  </si>
  <si>
    <t>Joanna</t>
  </si>
  <si>
    <t>Rothman</t>
  </si>
  <si>
    <t>Lori</t>
  </si>
  <si>
    <t>Ashline</t>
  </si>
  <si>
    <t>Debra</t>
  </si>
  <si>
    <t>Bergman</t>
  </si>
  <si>
    <t>Matthew</t>
  </si>
  <si>
    <t>Kalil</t>
  </si>
  <si>
    <t>Deborah</t>
  </si>
  <si>
    <t>Pearce</t>
  </si>
  <si>
    <t>Edwards</t>
  </si>
  <si>
    <t>Silva</t>
  </si>
  <si>
    <t>Swanson</t>
  </si>
  <si>
    <t>Stephen</t>
  </si>
  <si>
    <t>Brand</t>
  </si>
  <si>
    <t>Sylvia</t>
  </si>
  <si>
    <t>de Haas-Phillips</t>
  </si>
  <si>
    <t>Caron</t>
  </si>
  <si>
    <t>Hobin</t>
  </si>
  <si>
    <t>Ariel</t>
  </si>
  <si>
    <t>Brooks</t>
  </si>
  <si>
    <t>Kim</t>
  </si>
  <si>
    <t>Warnick</t>
  </si>
  <si>
    <t>Quatrale</t>
  </si>
  <si>
    <t>Hicks</t>
  </si>
  <si>
    <t>Lucia</t>
  </si>
  <si>
    <t>Mejia</t>
  </si>
  <si>
    <t>elizabeth</t>
  </si>
  <si>
    <t>howe</t>
  </si>
  <si>
    <t>Lyndsay</t>
  </si>
  <si>
    <t>Whitehurst</t>
  </si>
  <si>
    <t>Richardson</t>
  </si>
  <si>
    <t>Denevan</t>
  </si>
  <si>
    <t>O'Connell</t>
  </si>
  <si>
    <t>Linda</t>
  </si>
  <si>
    <t>Cundiff</t>
  </si>
  <si>
    <t>Ryan</t>
  </si>
  <si>
    <t>Annette</t>
  </si>
  <si>
    <t>Rubin</t>
  </si>
  <si>
    <t>Lynch</t>
  </si>
  <si>
    <t>DeBiasi</t>
  </si>
  <si>
    <t>Korobkin</t>
  </si>
  <si>
    <t>Abigail</t>
  </si>
  <si>
    <t>Rollins</t>
  </si>
  <si>
    <t>Cheryl</t>
  </si>
  <si>
    <t>Cumings</t>
  </si>
  <si>
    <t>Meghan</t>
  </si>
  <si>
    <t>Person</t>
  </si>
  <si>
    <t>Lauren</t>
  </si>
  <si>
    <t>Guess</t>
  </si>
  <si>
    <t>Aronson</t>
  </si>
  <si>
    <t>Terry</t>
  </si>
  <si>
    <t>Moran</t>
  </si>
  <si>
    <t>Matt</t>
  </si>
  <si>
    <t>Gelman</t>
  </si>
  <si>
    <t>Smith</t>
  </si>
  <si>
    <t>Eric</t>
  </si>
  <si>
    <t>Phelps</t>
  </si>
  <si>
    <t>Cassie</t>
  </si>
  <si>
    <t>Scarano</t>
  </si>
  <si>
    <t>Natalia</t>
  </si>
  <si>
    <t>Fernandes</t>
  </si>
  <si>
    <t>Valerie</t>
  </si>
  <si>
    <t>Frias</t>
  </si>
  <si>
    <t>Union</t>
  </si>
  <si>
    <t>Andrew</t>
  </si>
  <si>
    <t>Carten</t>
  </si>
  <si>
    <t>Porter</t>
  </si>
  <si>
    <t>Karin</t>
  </si>
  <si>
    <t>Watkins</t>
  </si>
  <si>
    <t>Dobson</t>
  </si>
  <si>
    <t>Lockhart</t>
  </si>
  <si>
    <t>Alison</t>
  </si>
  <si>
    <t>Carter Marlow</t>
  </si>
  <si>
    <t>Mariana</t>
  </si>
  <si>
    <t>Lopez-Rosas</t>
  </si>
  <si>
    <t>Benjamin</t>
  </si>
  <si>
    <t>Selden</t>
  </si>
  <si>
    <t>Bakari</t>
  </si>
  <si>
    <t>Olivetti</t>
  </si>
  <si>
    <t>Rani</t>
  </si>
  <si>
    <t>Gould</t>
  </si>
  <si>
    <t>Heffernan-Dugan</t>
  </si>
  <si>
    <t>Bannon</t>
  </si>
  <si>
    <t>Goldenberg</t>
  </si>
  <si>
    <t>Helen</t>
  </si>
  <si>
    <t>Solorzano</t>
  </si>
  <si>
    <t>Teresa</t>
  </si>
  <si>
    <t>Martin</t>
  </si>
  <si>
    <t>Lindamood</t>
  </si>
  <si>
    <t>Kambiz</t>
  </si>
  <si>
    <t>Maali</t>
  </si>
  <si>
    <t>Jeff</t>
  </si>
  <si>
    <t>Lowenstein</t>
  </si>
  <si>
    <t>Renee</t>
  </si>
  <si>
    <t>Wood</t>
  </si>
  <si>
    <t>Poulos</t>
  </si>
  <si>
    <t>Adams</t>
  </si>
  <si>
    <t>Angela</t>
  </si>
  <si>
    <t>Martano</t>
  </si>
  <si>
    <t>Palmer</t>
  </si>
  <si>
    <t>Lina</t>
  </si>
  <si>
    <t>Thompson</t>
  </si>
  <si>
    <t>Colin</t>
  </si>
  <si>
    <t>McLaughlin</t>
  </si>
  <si>
    <t>Sean</t>
  </si>
  <si>
    <t>Whalen</t>
  </si>
  <si>
    <t>Ginger</t>
  </si>
  <si>
    <t>Kroll</t>
  </si>
  <si>
    <t>Mulvena</t>
  </si>
  <si>
    <t>McNulty</t>
  </si>
  <si>
    <t>Michele</t>
  </si>
  <si>
    <t>Marotta</t>
  </si>
  <si>
    <t>Lacy</t>
  </si>
  <si>
    <t>Gillotti</t>
  </si>
  <si>
    <t>Dawn</t>
  </si>
  <si>
    <t>Hayes</t>
  </si>
  <si>
    <t>Hillary</t>
  </si>
  <si>
    <t>Tomsyck</t>
  </si>
  <si>
    <t>Suzette</t>
  </si>
  <si>
    <t>Aubuchon</t>
  </si>
  <si>
    <t>Navjeet</t>
  </si>
  <si>
    <t>Bal</t>
  </si>
  <si>
    <t>Richmond</t>
  </si>
  <si>
    <t>Richard</t>
  </si>
  <si>
    <t>Cavanaugh</t>
  </si>
  <si>
    <t>Adrienne</t>
  </si>
  <si>
    <t>Popeney</t>
  </si>
  <si>
    <t>Katelyn</t>
  </si>
  <si>
    <t>McSweeney</t>
  </si>
  <si>
    <t>Jodie</t>
  </si>
  <si>
    <t>Madison</t>
  </si>
  <si>
    <t>Snelling</t>
  </si>
  <si>
    <t>Brendan</t>
  </si>
  <si>
    <t>Anderson</t>
  </si>
  <si>
    <t>Letitia</t>
  </si>
  <si>
    <t>Howland</t>
  </si>
  <si>
    <t>Ed</t>
  </si>
  <si>
    <t>Kelley</t>
  </si>
  <si>
    <t>Charlie</t>
  </si>
  <si>
    <t>Webb</t>
  </si>
  <si>
    <t>Plummer</t>
  </si>
  <si>
    <t>India</t>
  </si>
  <si>
    <t>Rose</t>
  </si>
  <si>
    <t>Gail</t>
  </si>
  <si>
    <t>Yeo</t>
  </si>
  <si>
    <t>Kristin</t>
  </si>
  <si>
    <t>Howard</t>
  </si>
  <si>
    <t>Troiano</t>
  </si>
  <si>
    <t>McGinnis</t>
  </si>
  <si>
    <t>Torres</t>
  </si>
  <si>
    <t>Kaitlyn</t>
  </si>
  <si>
    <t>Montagna</t>
  </si>
  <si>
    <t>Quick</t>
  </si>
  <si>
    <t>Amy Graves</t>
  </si>
  <si>
    <t>Beaudoin</t>
  </si>
  <si>
    <t>Fraatz</t>
  </si>
  <si>
    <t>Goncalves</t>
  </si>
  <si>
    <t>Dixon</t>
  </si>
  <si>
    <t>Elba</t>
  </si>
  <si>
    <t>Marcillo</t>
  </si>
  <si>
    <t>Levy</t>
  </si>
  <si>
    <t>Libby</t>
  </si>
  <si>
    <t>Nichols</t>
  </si>
  <si>
    <t>Monica</t>
  </si>
  <si>
    <t>Mullen</t>
  </si>
  <si>
    <t>Felicia</t>
  </si>
  <si>
    <t>Pierce</t>
  </si>
  <si>
    <t>Jacquie</t>
  </si>
  <si>
    <t>Megan</t>
  </si>
  <si>
    <t>Beliveau</t>
  </si>
  <si>
    <t>Corinne</t>
  </si>
  <si>
    <t>Wardian</t>
  </si>
  <si>
    <t>Himlin</t>
  </si>
  <si>
    <t>Carli</t>
  </si>
  <si>
    <t>DeLaura</t>
  </si>
  <si>
    <t>Cate</t>
  </si>
  <si>
    <t>Bailey</t>
  </si>
  <si>
    <t>Rachel</t>
  </si>
  <si>
    <t>Kent</t>
  </si>
  <si>
    <t>Mullins</t>
  </si>
  <si>
    <t>Jurras-Buchanan</t>
  </si>
  <si>
    <t>Lucy</t>
  </si>
  <si>
    <t>Sweeney</t>
  </si>
  <si>
    <t>Dean</t>
  </si>
  <si>
    <t>Redfearn</t>
  </si>
  <si>
    <t>Wiggins</t>
  </si>
  <si>
    <t>CJ</t>
  </si>
  <si>
    <t>Rivard</t>
  </si>
  <si>
    <t>Safeeyah</t>
  </si>
  <si>
    <t>Quereshi</t>
  </si>
  <si>
    <t>Sara</t>
  </si>
  <si>
    <t>MacKenzie</t>
  </si>
  <si>
    <t>Ross</t>
  </si>
  <si>
    <t>Condit</t>
  </si>
  <si>
    <t>Amanda</t>
  </si>
  <si>
    <t>Schaffer</t>
  </si>
  <si>
    <t>Moore</t>
  </si>
  <si>
    <t>Harton-Powell</t>
  </si>
  <si>
    <t>Chretien</t>
  </si>
  <si>
    <t>Kristiana</t>
  </si>
  <si>
    <t>Meyer</t>
  </si>
  <si>
    <t>Harold</t>
  </si>
  <si>
    <t>Pinkham</t>
  </si>
  <si>
    <t>Geoffrey</t>
  </si>
  <si>
    <t>Whaley</t>
  </si>
  <si>
    <t>Joanne</t>
  </si>
  <si>
    <t>Grady-Savard</t>
  </si>
  <si>
    <t>Heather</t>
  </si>
  <si>
    <t>Kunin</t>
  </si>
  <si>
    <t>Welcome</t>
  </si>
  <si>
    <t>MARJORIE</t>
  </si>
  <si>
    <t>DELSOIN</t>
  </si>
  <si>
    <t>Hodgen</t>
  </si>
  <si>
    <t>Carla</t>
  </si>
  <si>
    <t>Guenette</t>
  </si>
  <si>
    <t>Yolanda</t>
  </si>
  <si>
    <t>Coentro</t>
  </si>
  <si>
    <t>Jenn</t>
  </si>
  <si>
    <t>Bender</t>
  </si>
  <si>
    <t>Corey</t>
  </si>
  <si>
    <t>BenDavid</t>
  </si>
  <si>
    <t>Grace</t>
  </si>
  <si>
    <t>Robinson</t>
  </si>
  <si>
    <t>Searle</t>
  </si>
  <si>
    <t>Gough</t>
  </si>
  <si>
    <t>Nathan</t>
  </si>
  <si>
    <t>Stowell</t>
  </si>
  <si>
    <t>Samantha</t>
  </si>
  <si>
    <t>Hyde</t>
  </si>
  <si>
    <t>Forst</t>
  </si>
  <si>
    <t>Meredith</t>
  </si>
  <si>
    <t>Stefanie</t>
  </si>
  <si>
    <t>Coxe</t>
  </si>
  <si>
    <t>Katie</t>
  </si>
  <si>
    <t>Manter</t>
  </si>
  <si>
    <t>N/A</t>
  </si>
  <si>
    <t>Spack</t>
  </si>
  <si>
    <t>Douglas</t>
  </si>
  <si>
    <t>Daigle</t>
  </si>
  <si>
    <t>Kara</t>
  </si>
  <si>
    <t>Brickman</t>
  </si>
  <si>
    <t>Milione</t>
  </si>
  <si>
    <t>Peter</t>
  </si>
  <si>
    <t>Darling</t>
  </si>
  <si>
    <t>Ashlyn</t>
  </si>
  <si>
    <t>Garry</t>
  </si>
  <si>
    <t>Cooney</t>
  </si>
  <si>
    <t>Tobias</t>
  </si>
  <si>
    <t>Alexandra</t>
  </si>
  <si>
    <t>Hurley</t>
  </si>
  <si>
    <t>Grimes</t>
  </si>
  <si>
    <t>Caleb</t>
  </si>
  <si>
    <t>Dean CPA</t>
  </si>
  <si>
    <t>Foley</t>
  </si>
  <si>
    <t>Sargent</t>
  </si>
  <si>
    <t>Suzanne</t>
  </si>
  <si>
    <t>Crissy</t>
  </si>
  <si>
    <t>Ferdinand</t>
  </si>
  <si>
    <t>Sandra</t>
  </si>
  <si>
    <t>Callahan</t>
  </si>
  <si>
    <t>Robert</t>
  </si>
  <si>
    <t>Goguen, CPA</t>
  </si>
  <si>
    <t>Petersen</t>
  </si>
  <si>
    <t>Lingling</t>
  </si>
  <si>
    <t>Shao</t>
  </si>
  <si>
    <t>McNabb</t>
  </si>
  <si>
    <t>Mangione</t>
  </si>
  <si>
    <t>Caroline</t>
  </si>
  <si>
    <t>Russell</t>
  </si>
  <si>
    <t>Andrea</t>
  </si>
  <si>
    <t>Kalsow</t>
  </si>
  <si>
    <t>Kath</t>
  </si>
  <si>
    <t>Cheung</t>
  </si>
  <si>
    <t>Leister</t>
  </si>
  <si>
    <t>Brittney</t>
  </si>
  <si>
    <t>Lynne</t>
  </si>
  <si>
    <t>Goyuk</t>
  </si>
  <si>
    <t>Remley</t>
  </si>
  <si>
    <t>Cathy</t>
  </si>
  <si>
    <t>LaRocca</t>
  </si>
  <si>
    <t>Danielle</t>
  </si>
  <si>
    <t>Kempe</t>
  </si>
  <si>
    <t>Crary</t>
  </si>
  <si>
    <t>Cole</t>
  </si>
  <si>
    <t>Enright</t>
  </si>
  <si>
    <t>IT</t>
  </si>
  <si>
    <t>Bean</t>
  </si>
  <si>
    <t>Tim</t>
  </si>
  <si>
    <t>Hilberg</t>
  </si>
  <si>
    <t>Anthony</t>
  </si>
  <si>
    <t>Paul</t>
  </si>
  <si>
    <t>Coleman</t>
  </si>
  <si>
    <t>Dan</t>
  </si>
  <si>
    <t>Mantell</t>
  </si>
  <si>
    <t>Henry</t>
  </si>
  <si>
    <t>Goodrow</t>
  </si>
  <si>
    <t>Christine</t>
  </si>
  <si>
    <t>Tieri</t>
  </si>
  <si>
    <t>Sarkarati</t>
  </si>
  <si>
    <t>Mombourquette</t>
  </si>
  <si>
    <t>Freedberg</t>
  </si>
  <si>
    <t>Colby</t>
  </si>
  <si>
    <t>Swettberg</t>
  </si>
  <si>
    <t>Kelsey</t>
  </si>
  <si>
    <t>Renner</t>
  </si>
  <si>
    <t>Josh</t>
  </si>
  <si>
    <t>Moulton</t>
  </si>
  <si>
    <t>Laurette</t>
  </si>
  <si>
    <t>Edelmann</t>
  </si>
  <si>
    <t>Lannan</t>
  </si>
  <si>
    <t>Brett</t>
  </si>
  <si>
    <t>Reilly</t>
  </si>
  <si>
    <t>Sullivan</t>
  </si>
  <si>
    <t>Martha</t>
  </si>
  <si>
    <t>Walz</t>
  </si>
  <si>
    <t>Tanya</t>
  </si>
  <si>
    <t>Mascary</t>
  </si>
  <si>
    <t>Mark</t>
  </si>
  <si>
    <t>Showan</t>
  </si>
  <si>
    <t>Brittany</t>
  </si>
  <si>
    <t>Sinclair</t>
  </si>
  <si>
    <t>Sonia</t>
  </si>
  <si>
    <t>Bouvier</t>
  </si>
  <si>
    <t>Bryan</t>
  </si>
  <si>
    <t>Ginsberg</t>
  </si>
  <si>
    <t>Katherine</t>
  </si>
  <si>
    <t>Hollywood</t>
  </si>
  <si>
    <t>Mckenzie</t>
  </si>
  <si>
    <t>Freeman</t>
  </si>
  <si>
    <t>Koh</t>
  </si>
  <si>
    <t>Wendy</t>
  </si>
  <si>
    <t>Lauser</t>
  </si>
  <si>
    <t>Michelle</t>
  </si>
  <si>
    <t>Faherty</t>
  </si>
  <si>
    <t>Ben</t>
  </si>
  <si>
    <t>Carver</t>
  </si>
  <si>
    <t>Kayla</t>
  </si>
  <si>
    <t>Parker</t>
  </si>
  <si>
    <t>Calla</t>
  </si>
  <si>
    <t>Mattox</t>
  </si>
  <si>
    <t>Edelman</t>
  </si>
  <si>
    <t>Ward</t>
  </si>
  <si>
    <t>Giffels</t>
  </si>
  <si>
    <t>Anne</t>
  </si>
  <si>
    <t>La</t>
  </si>
  <si>
    <t>Will</t>
  </si>
  <si>
    <t>Malan</t>
  </si>
  <si>
    <t>Marc</t>
  </si>
  <si>
    <t>Mahan</t>
  </si>
  <si>
    <t>Florencia</t>
  </si>
  <si>
    <t>Gay</t>
  </si>
  <si>
    <t>Deb</t>
  </si>
  <si>
    <t>Cary</t>
  </si>
  <si>
    <t>Craig</t>
  </si>
  <si>
    <t>Dunlop</t>
  </si>
  <si>
    <t>Paige</t>
  </si>
  <si>
    <t>Begley</t>
  </si>
  <si>
    <t>Kira</t>
  </si>
  <si>
    <t>Terrill</t>
  </si>
  <si>
    <t>Halsey</t>
  </si>
  <si>
    <t>Ringland</t>
  </si>
  <si>
    <t>Roy J.</t>
  </si>
  <si>
    <t>Joelle Marie</t>
  </si>
  <si>
    <t>Nourse</t>
  </si>
  <si>
    <t>Parr</t>
  </si>
  <si>
    <t>Tsouvalas</t>
  </si>
  <si>
    <t>Genovese</t>
  </si>
  <si>
    <t>Hope</t>
  </si>
  <si>
    <t>White</t>
  </si>
  <si>
    <t>Lehmann</t>
  </si>
  <si>
    <t>Roth</t>
  </si>
  <si>
    <t>Grossman</t>
  </si>
  <si>
    <t>Garver</t>
  </si>
  <si>
    <t>Kelton</t>
  </si>
  <si>
    <t>Artuso</t>
  </si>
  <si>
    <t>Yun</t>
  </si>
  <si>
    <t>Bai</t>
  </si>
  <si>
    <t>Cottingham</t>
  </si>
  <si>
    <t>Cicilline</t>
  </si>
  <si>
    <t>Abby</t>
  </si>
  <si>
    <t>Nguyen-Burke</t>
  </si>
  <si>
    <t>Chan</t>
  </si>
  <si>
    <t>Sannella</t>
  </si>
  <si>
    <t>Joy</t>
  </si>
  <si>
    <t>Pak</t>
  </si>
  <si>
    <t>Temple</t>
  </si>
  <si>
    <t>Gill</t>
  </si>
  <si>
    <t>Test</t>
  </si>
  <si>
    <t>Brooke</t>
  </si>
  <si>
    <t>Wilder</t>
  </si>
  <si>
    <t>Gina</t>
  </si>
  <si>
    <t>Amodio</t>
  </si>
  <si>
    <t>Trish</t>
  </si>
  <si>
    <t>Appert</t>
  </si>
  <si>
    <t>Elena</t>
  </si>
  <si>
    <t>Bachrach</t>
  </si>
  <si>
    <t>Stephanie</t>
  </si>
  <si>
    <t>Berkowitz</t>
  </si>
  <si>
    <t>Bertoncini</t>
  </si>
  <si>
    <t>Bratley</t>
  </si>
  <si>
    <t>Tricia</t>
  </si>
  <si>
    <t>Brunner</t>
  </si>
  <si>
    <t>Laurie "Duck"</t>
  </si>
  <si>
    <t>Caldwell</t>
  </si>
  <si>
    <t>Sue</t>
  </si>
  <si>
    <t>Chandler</t>
  </si>
  <si>
    <t>Comart</t>
  </si>
  <si>
    <t>A. Rima</t>
  </si>
  <si>
    <t>Dael</t>
  </si>
  <si>
    <t>Dagilis</t>
  </si>
  <si>
    <t>Christian</t>
  </si>
  <si>
    <t>Dame</t>
  </si>
  <si>
    <t>Egmont</t>
  </si>
  <si>
    <t>Toni</t>
  </si>
  <si>
    <t>Elka</t>
  </si>
  <si>
    <t>Laurie</t>
  </si>
  <si>
    <t>Flanagan</t>
  </si>
  <si>
    <t>William B.</t>
  </si>
  <si>
    <t>Ford, CPA</t>
  </si>
  <si>
    <t>Greenwald</t>
  </si>
  <si>
    <t>Gregory</t>
  </si>
  <si>
    <t>Grenier</t>
  </si>
  <si>
    <t>Haber</t>
  </si>
  <si>
    <t>Jeffrey</t>
  </si>
  <si>
    <t>Hansell</t>
  </si>
  <si>
    <t>Harris</t>
  </si>
  <si>
    <t>Hatch</t>
  </si>
  <si>
    <t>Allan</t>
  </si>
  <si>
    <t>Huntley</t>
  </si>
  <si>
    <t>Jacobs</t>
  </si>
  <si>
    <t>Liz</t>
  </si>
  <si>
    <t>Kinchen</t>
  </si>
  <si>
    <t>Thomas</t>
  </si>
  <si>
    <t>King</t>
  </si>
  <si>
    <t>Karen A</t>
  </si>
  <si>
    <t>Koller</t>
  </si>
  <si>
    <t>Lemoine</t>
  </si>
  <si>
    <t>Levin</t>
  </si>
  <si>
    <t>Marilyn</t>
  </si>
  <si>
    <t>Martino</t>
  </si>
  <si>
    <t>Masi</t>
  </si>
  <si>
    <t>Maso</t>
  </si>
  <si>
    <t>Noonan</t>
  </si>
  <si>
    <t>Marijane</t>
  </si>
  <si>
    <t>Norris-Geary</t>
  </si>
  <si>
    <t>O'Connor</t>
  </si>
  <si>
    <t>Ohanesian</t>
  </si>
  <si>
    <t>Oleary</t>
  </si>
  <si>
    <t>Pederson</t>
  </si>
  <si>
    <t>Paulo</t>
  </si>
  <si>
    <t>Pinto</t>
  </si>
  <si>
    <t>Raymond</t>
  </si>
  <si>
    <t>Rogers</t>
  </si>
  <si>
    <t>Roslynn</t>
  </si>
  <si>
    <t>Sandy</t>
  </si>
  <si>
    <t>St. Louis</t>
  </si>
  <si>
    <t>Kelly</t>
  </si>
  <si>
    <t>Stimson</t>
  </si>
  <si>
    <t>Sullivan-Jardim</t>
  </si>
  <si>
    <t>Trevens</t>
  </si>
  <si>
    <t>Elizabeth</t>
  </si>
  <si>
    <t>Vizza</t>
  </si>
  <si>
    <t>Timothy</t>
  </si>
  <si>
    <t>Warren</t>
  </si>
  <si>
    <t>Sheri</t>
  </si>
  <si>
    <t>Wasserman</t>
  </si>
  <si>
    <t>Kenny</t>
  </si>
  <si>
    <t>Weill</t>
  </si>
  <si>
    <t>Wilson</t>
  </si>
  <si>
    <t>Yozell</t>
  </si>
  <si>
    <t>Bruce</t>
  </si>
  <si>
    <t>Hain</t>
  </si>
  <si>
    <t>Maya</t>
  </si>
  <si>
    <t>Townsend</t>
  </si>
  <si>
    <t>Bower</t>
  </si>
  <si>
    <t>Robin</t>
  </si>
  <si>
    <t>Cindy</t>
  </si>
  <si>
    <t>Rowe</t>
  </si>
  <si>
    <t>Wilde</t>
  </si>
  <si>
    <t>Persson Reilly</t>
  </si>
  <si>
    <t>Pamela</t>
  </si>
  <si>
    <t>Civins</t>
  </si>
  <si>
    <t>Barbara</t>
  </si>
  <si>
    <t>Duffy</t>
  </si>
  <si>
    <t>Saleha</t>
  </si>
  <si>
    <t>Walsh</t>
  </si>
  <si>
    <t>Rick</t>
  </si>
  <si>
    <t>Doane</t>
  </si>
  <si>
    <t>Ogle</t>
  </si>
  <si>
    <t>Skye</t>
  </si>
  <si>
    <t>Kramer</t>
  </si>
  <si>
    <t>Lois</t>
  </si>
  <si>
    <t>Josimovich</t>
  </si>
  <si>
    <t>Cataldo</t>
  </si>
  <si>
    <t>Judy</t>
  </si>
  <si>
    <t>Golden</t>
  </si>
  <si>
    <t>Gerry</t>
  </si>
  <si>
    <t>DeRoche</t>
  </si>
  <si>
    <t>Van Dorpe</t>
  </si>
  <si>
    <t>Ulea</t>
  </si>
  <si>
    <t>Lago</t>
  </si>
  <si>
    <t>Solomita</t>
  </si>
  <si>
    <t>Cannon</t>
  </si>
  <si>
    <t>Leigh</t>
  </si>
  <si>
    <t>Handschuh</t>
  </si>
  <si>
    <t>Susanna (Susie)</t>
  </si>
  <si>
    <t>Flug</t>
  </si>
  <si>
    <t>Carol</t>
  </si>
  <si>
    <t>Lavoie Schuster</t>
  </si>
  <si>
    <t>Victoria</t>
  </si>
  <si>
    <t>Grasela</t>
  </si>
  <si>
    <t>Maureen</t>
  </si>
  <si>
    <t>Gloria</t>
  </si>
  <si>
    <t>Franqui</t>
  </si>
  <si>
    <t>Kathryn</t>
  </si>
  <si>
    <t>Fenneman</t>
  </si>
  <si>
    <t>Pat</t>
  </si>
  <si>
    <t>MacPherson</t>
  </si>
  <si>
    <t>Oksana</t>
  </si>
  <si>
    <t>Bondar</t>
  </si>
  <si>
    <t>Hayden</t>
  </si>
  <si>
    <t>Shapiro</t>
  </si>
  <si>
    <t>Ecclestone</t>
  </si>
  <si>
    <t>Askanase</t>
  </si>
  <si>
    <t>Deborah Elizabeth</t>
  </si>
  <si>
    <t>Finn</t>
  </si>
  <si>
    <t>English</t>
  </si>
  <si>
    <t>Debbie</t>
  </si>
  <si>
    <t>Cleveland</t>
  </si>
  <si>
    <t>Hantman</t>
  </si>
  <si>
    <t>Chuck</t>
  </si>
  <si>
    <t>Gordon</t>
  </si>
  <si>
    <t>Fontes</t>
  </si>
  <si>
    <t>MacDonald</t>
  </si>
  <si>
    <t>Bray</t>
  </si>
  <si>
    <t>Marisa</t>
  </si>
  <si>
    <t>Joe</t>
  </si>
  <si>
    <t>Jeri</t>
  </si>
  <si>
    <t>Foutter</t>
  </si>
  <si>
    <t>Edward</t>
  </si>
  <si>
    <t>Leary</t>
  </si>
  <si>
    <t>Whilden</t>
  </si>
  <si>
    <t>Vogt</t>
  </si>
  <si>
    <t>Mary Lou</t>
  </si>
  <si>
    <t>Bozza</t>
  </si>
  <si>
    <t>Laura</t>
  </si>
  <si>
    <t>Stendahl</t>
  </si>
  <si>
    <t>Katrina</t>
  </si>
  <si>
    <t>Shaw</t>
  </si>
  <si>
    <t>Bob</t>
  </si>
  <si>
    <t>Dugdale</t>
  </si>
  <si>
    <t>Shaun</t>
  </si>
  <si>
    <t>Adamec</t>
  </si>
  <si>
    <t>Lucinda</t>
  </si>
  <si>
    <t>Morais</t>
  </si>
  <si>
    <t>Milena</t>
  </si>
  <si>
    <t>Mello</t>
  </si>
  <si>
    <t>Beatriz</t>
  </si>
  <si>
    <t>Maimone</t>
  </si>
  <si>
    <t>Ozbun</t>
  </si>
  <si>
    <t>Keller</t>
  </si>
  <si>
    <t>Kaplan</t>
  </si>
  <si>
    <t>Madariaga</t>
  </si>
  <si>
    <t>Leslie</t>
  </si>
  <si>
    <t>Kordenbrock</t>
  </si>
  <si>
    <t>Ubaldino</t>
  </si>
  <si>
    <t>Dulce</t>
  </si>
  <si>
    <t>Ferreira</t>
  </si>
  <si>
    <t>Guidry</t>
  </si>
  <si>
    <t>Robyn</t>
  </si>
  <si>
    <t>Giannopolo</t>
  </si>
  <si>
    <t>Chatham</t>
  </si>
  <si>
    <t>Hopewell</t>
  </si>
  <si>
    <t>Ken</t>
  </si>
  <si>
    <t>Boyle</t>
  </si>
  <si>
    <t>Donna</t>
  </si>
  <si>
    <t>Morelle</t>
  </si>
  <si>
    <t>Underhill</t>
  </si>
  <si>
    <t>Carrier</t>
  </si>
  <si>
    <t>Marie</t>
  </si>
  <si>
    <t>Duggan</t>
  </si>
  <si>
    <t>Trevor</t>
  </si>
  <si>
    <t>Lev</t>
  </si>
  <si>
    <t>Ben-Ezra</t>
  </si>
  <si>
    <t>Harrison</t>
  </si>
  <si>
    <t>Morris</t>
  </si>
  <si>
    <t>Schutt</t>
  </si>
  <si>
    <t>Coogan</t>
  </si>
  <si>
    <t>Randall</t>
  </si>
  <si>
    <t>Clifford</t>
  </si>
  <si>
    <t>Marianne</t>
  </si>
  <si>
    <t>Jones</t>
  </si>
  <si>
    <t>Thornton</t>
  </si>
  <si>
    <t>Jocelyn</t>
  </si>
  <si>
    <t>Bishop</t>
  </si>
  <si>
    <t>Elster</t>
  </si>
  <si>
    <t>Brigitte</t>
  </si>
  <si>
    <t>Ferrante</t>
  </si>
  <si>
    <t>Dalton</t>
  </si>
  <si>
    <t>Ganley</t>
  </si>
  <si>
    <t>Tammy</t>
  </si>
  <si>
    <t>Bodwell</t>
  </si>
  <si>
    <t>Malaguti</t>
  </si>
  <si>
    <t>Kristi</t>
  </si>
  <si>
    <t>Marsh</t>
  </si>
  <si>
    <t>McCormack</t>
  </si>
  <si>
    <t>Curtis</t>
  </si>
  <si>
    <t>Madeline</t>
  </si>
  <si>
    <t>Emmanuel</t>
  </si>
  <si>
    <t>Owusu-Boakye</t>
  </si>
  <si>
    <t>Lissack</t>
  </si>
  <si>
    <t>Nugent</t>
  </si>
  <si>
    <t>Holm</t>
  </si>
  <si>
    <t>Julia</t>
  </si>
  <si>
    <t>Perlis</t>
  </si>
  <si>
    <t>Shayna</t>
  </si>
  <si>
    <t>Nicholl</t>
  </si>
  <si>
    <t>Woods</t>
  </si>
  <si>
    <t>Campaign Contacts</t>
  </si>
  <si>
    <t>Copyright (c) 2000-2017 salesforce.com, inc. All rights reserved.</t>
  </si>
  <si>
    <t>Confidential Information - Do Not Distribute</t>
  </si>
  <si>
    <t>Generated By:  Marta Hodgkins-Sumner  2/7/2017 11:59 AM</t>
  </si>
  <si>
    <t>MNN</t>
  </si>
  <si>
    <t>Row Labels</t>
  </si>
  <si>
    <t>(blank)</t>
  </si>
  <si>
    <t>Grand Total</t>
  </si>
  <si>
    <t>Sum of Current Member?</t>
  </si>
  <si>
    <t>Attendees?</t>
  </si>
  <si>
    <t>Sum of Attendees?</t>
  </si>
  <si>
    <t>Percentage of Total</t>
  </si>
  <si>
    <t>Regional Attendance Percentages</t>
  </si>
  <si>
    <t>Percentages by Professional Category</t>
  </si>
  <si>
    <t>Percentages of Total</t>
  </si>
  <si>
    <t>Percentages By Organization Size</t>
  </si>
  <si>
    <t>Percentages by Budget</t>
  </si>
  <si>
    <t>Percentages by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</si>
</sst>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quotePrefix="1"/>
    <xf numFmtId="10" fontId="0" fillId="0" borderId="0" xfId="0" applyNumberFormat="1"/>
    <xf numFmtId="0" fontId="16" fillId="33" borderId="0" xfId="0" applyFont="1" applyFill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her Hanig" refreshedDate="42773.526092129629" createdVersion="4" refreshedVersion="4" minRefreshableVersion="3" recordCount="530">
  <cacheSource type="worksheet">
    <worksheetSource ref="A1:J531" sheet="report1486486771880"/>
  </cacheSource>
  <cacheFields count="10">
    <cacheField name="Campaign Name" numFmtId="0">
      <sharedItems/>
    </cacheField>
    <cacheField name="First Name" numFmtId="0">
      <sharedItems/>
    </cacheField>
    <cacheField name="Last Name" numFmtId="0">
      <sharedItems/>
    </cacheField>
    <cacheField name="Subsector" numFmtId="0">
      <sharedItems containsBlank="1" count="11">
        <s v="Arts &amp; Culture"/>
        <s v="Environment"/>
        <s v="For Profit Serving Nonprofits"/>
        <s v="Health"/>
        <s v="Housing/CDCs"/>
        <s v="Human Rights"/>
        <s v="Human Services"/>
        <s v="Other Nonprofit"/>
        <s v="Philanthropy"/>
        <s v="Youth &amp; Education"/>
        <m/>
      </sharedItems>
    </cacheField>
    <cacheField name="Region" numFmtId="0">
      <sharedItems containsBlank="1" count="12">
        <s v="Metrowest"/>
        <s v="Cape &amp; Islands"/>
        <s v="Greater Boston"/>
        <s v="Outside of MA"/>
        <s v="Statewide"/>
        <s v="Northeast"/>
        <s v="Central"/>
        <s v="Berkshire"/>
        <s v="Pioneer Valley"/>
        <s v="Southeast"/>
        <s v="State wide"/>
        <m/>
      </sharedItems>
    </cacheField>
    <cacheField name="Professional Category" numFmtId="0">
      <sharedItems containsBlank="1" count="14">
        <s v="Executive Director/CEO"/>
        <s v="Senior Management"/>
        <s v="Development/Fundraising"/>
        <s v="Operations Management"/>
        <s v="Human Resources"/>
        <s v="Other"/>
        <s v="Communications/Marketing"/>
        <s v="Board Member"/>
        <s v="Program Staff"/>
        <s v="Consultant"/>
        <s v="Finance"/>
        <s v="No longer with organization"/>
        <s v="IT"/>
        <m/>
      </sharedItems>
    </cacheField>
    <cacheField name="Organization Size" numFmtId="0">
      <sharedItems containsBlank="1" count="9">
        <s v="0-3 people"/>
        <s v="3-7 people"/>
        <s v="7-15 people"/>
        <s v="50-100 people"/>
        <s v="15-30 people"/>
        <s v="100+ people"/>
        <s v="30-50 people"/>
        <s v="N/A"/>
        <m/>
      </sharedItems>
    </cacheField>
    <cacheField name="Budget Range" numFmtId="0">
      <sharedItems containsBlank="1" count="10">
        <s v="$250,000 - $750,000"/>
        <s v="$750,000 - $2.5 million"/>
        <s v="Under $250,000"/>
        <m/>
        <s v="$10 million - $25 million"/>
        <s v="$25 million - $50 million"/>
        <s v="$2.5 million - $10 million"/>
        <s v="$50 million - $100 million"/>
        <s v="N/A"/>
        <s v="$100 million and above"/>
      </sharedItems>
    </cacheField>
    <cacheField name="Current Member?" numFmtId="0">
      <sharedItems containsSemiMixedTypes="0" containsString="0" containsNumber="1" containsInteger="1" minValue="0" maxValue="1"/>
    </cacheField>
    <cacheField name="Attendees?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0">
  <r>
    <s v="2016 Conference"/>
    <s v="Ellen"/>
    <s v="Sturgis"/>
    <x v="0"/>
    <x v="0"/>
    <x v="0"/>
    <x v="0"/>
    <x v="0"/>
    <n v="1"/>
    <n v="1"/>
  </r>
  <r>
    <s v="2016 Conference"/>
    <s v="David"/>
    <s v="Kuehn"/>
    <x v="0"/>
    <x v="1"/>
    <x v="0"/>
    <x v="1"/>
    <x v="1"/>
    <n v="0"/>
    <n v="1"/>
  </r>
  <r>
    <s v="2016 Conference"/>
    <s v="Rebecca"/>
    <s v="Clower"/>
    <x v="0"/>
    <x v="2"/>
    <x v="1"/>
    <x v="0"/>
    <x v="2"/>
    <n v="0"/>
    <n v="1"/>
  </r>
  <r>
    <s v="2016 Conference"/>
    <s v="Joanna"/>
    <s v="Rothman"/>
    <x v="0"/>
    <x v="2"/>
    <x v="2"/>
    <x v="1"/>
    <x v="1"/>
    <n v="0"/>
    <n v="1"/>
  </r>
  <r>
    <s v="2016 Conference"/>
    <s v="John"/>
    <s v="Quatrale"/>
    <x v="0"/>
    <x v="3"/>
    <x v="0"/>
    <x v="0"/>
    <x v="2"/>
    <n v="0"/>
    <n v="1"/>
  </r>
  <r>
    <s v="2016 Conference"/>
    <s v="Abigail"/>
    <s v="Rollins"/>
    <x v="0"/>
    <x v="2"/>
    <x v="3"/>
    <x v="1"/>
    <x v="1"/>
    <n v="0"/>
    <n v="1"/>
  </r>
  <r>
    <s v="2016 Conference"/>
    <s v="Karin"/>
    <s v="Watkins"/>
    <x v="0"/>
    <x v="4"/>
    <x v="1"/>
    <x v="2"/>
    <x v="1"/>
    <n v="1"/>
    <n v="1"/>
  </r>
  <r>
    <s v="2016 Conference"/>
    <s v="Teresa"/>
    <s v="Martin"/>
    <x v="0"/>
    <x v="1"/>
    <x v="0"/>
    <x v="1"/>
    <x v="3"/>
    <n v="1"/>
    <n v="1"/>
  </r>
  <r>
    <s v="2016 Conference"/>
    <s v="Carli"/>
    <s v="DeLaura"/>
    <x v="0"/>
    <x v="5"/>
    <x v="4"/>
    <x v="3"/>
    <x v="4"/>
    <n v="0"/>
    <n v="1"/>
  </r>
  <r>
    <s v="2016 Conference"/>
    <s v="CJ"/>
    <s v="Rivard"/>
    <x v="0"/>
    <x v="1"/>
    <x v="0"/>
    <x v="1"/>
    <x v="1"/>
    <n v="0"/>
    <n v="1"/>
  </r>
  <r>
    <s v="2016 Conference"/>
    <s v="Suzanne"/>
    <s v="Smith"/>
    <x v="0"/>
    <x v="6"/>
    <x v="2"/>
    <x v="4"/>
    <x v="1"/>
    <n v="0"/>
    <n v="1"/>
  </r>
  <r>
    <s v="2016 Conference"/>
    <s v="Lisa"/>
    <s v="Garver"/>
    <x v="0"/>
    <x v="2"/>
    <x v="5"/>
    <x v="0"/>
    <x v="2"/>
    <n v="0"/>
    <n v="1"/>
  </r>
  <r>
    <s v="2016 Conference"/>
    <s v="Joy"/>
    <s v="Pak"/>
    <x v="0"/>
    <x v="2"/>
    <x v="2"/>
    <x v="5"/>
    <x v="4"/>
    <n v="1"/>
    <n v="1"/>
  </r>
  <r>
    <s v="2016 Conference"/>
    <s v="Temple"/>
    <s v="Gill"/>
    <x v="0"/>
    <x v="2"/>
    <x v="6"/>
    <x v="5"/>
    <x v="4"/>
    <n v="1"/>
    <n v="1"/>
  </r>
  <r>
    <s v="2016 Conference"/>
    <s v="Test"/>
    <s v="Test"/>
    <x v="0"/>
    <x v="7"/>
    <x v="7"/>
    <x v="0"/>
    <x v="2"/>
    <n v="0"/>
    <n v="1"/>
  </r>
  <r>
    <s v="2016 Conference"/>
    <s v="Elena"/>
    <s v="Bachrach"/>
    <x v="0"/>
    <x v="5"/>
    <x v="0"/>
    <x v="0"/>
    <x v="0"/>
    <n v="0"/>
    <n v="1"/>
  </r>
  <r>
    <s v="2016 Conference"/>
    <s v="A. Rima"/>
    <s v="Dael"/>
    <x v="0"/>
    <x v="8"/>
    <x v="0"/>
    <x v="2"/>
    <x v="1"/>
    <n v="1"/>
    <n v="1"/>
  </r>
  <r>
    <s v="2016 Conference"/>
    <s v="Jeffrey"/>
    <s v="Hansell"/>
    <x v="0"/>
    <x v="2"/>
    <x v="0"/>
    <x v="1"/>
    <x v="0"/>
    <n v="0"/>
    <n v="1"/>
  </r>
  <r>
    <s v="2016 Conference"/>
    <s v="Michael"/>
    <s v="Maso"/>
    <x v="0"/>
    <x v="2"/>
    <x v="0"/>
    <x v="5"/>
    <x v="4"/>
    <n v="1"/>
    <n v="1"/>
  </r>
  <r>
    <s v="2016 Conference"/>
    <s v="Debra"/>
    <s v="Rogers"/>
    <x v="0"/>
    <x v="1"/>
    <x v="0"/>
    <x v="2"/>
    <x v="1"/>
    <n v="1"/>
    <n v="1"/>
  </r>
  <r>
    <s v="2016 Conference"/>
    <s v="Matt"/>
    <s v="Wilson"/>
    <x v="0"/>
    <x v="2"/>
    <x v="7"/>
    <x v="1"/>
    <x v="0"/>
    <n v="1"/>
    <n v="1"/>
  </r>
  <r>
    <s v="2016 Conference"/>
    <s v="Pat"/>
    <s v="MacPherson"/>
    <x v="0"/>
    <x v="8"/>
    <x v="1"/>
    <x v="2"/>
    <x v="1"/>
    <n v="1"/>
    <n v="1"/>
  </r>
  <r>
    <s v="2016 Conference"/>
    <s v="Robin"/>
    <s v="Hayden"/>
    <x v="0"/>
    <x v="8"/>
    <x v="2"/>
    <x v="2"/>
    <x v="1"/>
    <n v="1"/>
    <n v="1"/>
  </r>
  <r>
    <s v="2016 Conference"/>
    <s v="Craig"/>
    <s v="Coogan"/>
    <x v="0"/>
    <x v="2"/>
    <x v="0"/>
    <x v="0"/>
    <x v="0"/>
    <n v="1"/>
    <n v="1"/>
  </r>
  <r>
    <s v="2016 Conference"/>
    <s v="Cynthia"/>
    <s v="Henshaw"/>
    <x v="1"/>
    <x v="6"/>
    <x v="0"/>
    <x v="0"/>
    <x v="2"/>
    <n v="0"/>
    <n v="1"/>
  </r>
  <r>
    <s v="2016 Conference"/>
    <s v="Annie"/>
    <s v="Wolf"/>
    <x v="1"/>
    <x v="9"/>
    <x v="5"/>
    <x v="5"/>
    <x v="5"/>
    <n v="0"/>
    <n v="1"/>
  </r>
  <r>
    <s v="2016 Conference"/>
    <s v="Eileen"/>
    <s v="Small"/>
    <x v="1"/>
    <x v="9"/>
    <x v="2"/>
    <x v="5"/>
    <x v="5"/>
    <n v="0"/>
    <n v="1"/>
  </r>
  <r>
    <s v="2016 Conference"/>
    <s v="Richard"/>
    <s v="Cavanaugh"/>
    <x v="1"/>
    <x v="6"/>
    <x v="2"/>
    <x v="0"/>
    <x v="2"/>
    <n v="0"/>
    <n v="1"/>
  </r>
  <r>
    <s v="2016 Conference"/>
    <s v="Gail"/>
    <s v="Yeo"/>
    <x v="1"/>
    <x v="0"/>
    <x v="1"/>
    <x v="5"/>
    <x v="4"/>
    <n v="1"/>
    <n v="1"/>
  </r>
  <r>
    <s v="2016 Conference"/>
    <s v="Jennifer"/>
    <s v="Hodgen"/>
    <x v="1"/>
    <x v="2"/>
    <x v="2"/>
    <x v="3"/>
    <x v="4"/>
    <n v="0"/>
    <n v="1"/>
  </r>
  <r>
    <s v="2016 Conference"/>
    <s v="Ben"/>
    <s v="Carver"/>
    <x v="1"/>
    <x v="8"/>
    <x v="8"/>
    <x v="2"/>
    <x v="1"/>
    <n v="0"/>
    <n v="1"/>
  </r>
  <r>
    <s v="2016 Conference"/>
    <s v="Will"/>
    <s v="Malan"/>
    <x v="1"/>
    <x v="9"/>
    <x v="5"/>
    <x v="5"/>
    <x v="5"/>
    <n v="0"/>
    <n v="1"/>
  </r>
  <r>
    <s v="2016 Conference"/>
    <s v="Marc"/>
    <s v="Mahan"/>
    <x v="1"/>
    <x v="9"/>
    <x v="5"/>
    <x v="5"/>
    <x v="5"/>
    <n v="0"/>
    <n v="1"/>
  </r>
  <r>
    <s v="2016 Conference"/>
    <s v="Deb"/>
    <s v="Cary"/>
    <x v="1"/>
    <x v="6"/>
    <x v="0"/>
    <x v="5"/>
    <x v="4"/>
    <n v="0"/>
    <n v="1"/>
  </r>
  <r>
    <s v="2016 Conference"/>
    <s v="Jennifer"/>
    <s v="Pederson"/>
    <x v="1"/>
    <x v="0"/>
    <x v="0"/>
    <x v="0"/>
    <x v="0"/>
    <n v="1"/>
    <n v="1"/>
  </r>
  <r>
    <s v="2016 Conference"/>
    <s v="Elizabeth"/>
    <s v="Vizza"/>
    <x v="1"/>
    <x v="2"/>
    <x v="0"/>
    <x v="1"/>
    <x v="1"/>
    <n v="1"/>
    <n v="1"/>
  </r>
  <r>
    <s v="2016 Conference"/>
    <s v="Jocelyn"/>
    <s v="Bishop"/>
    <x v="1"/>
    <x v="5"/>
    <x v="7"/>
    <x v="1"/>
    <x v="0"/>
    <n v="1"/>
    <n v="1"/>
  </r>
  <r>
    <s v="2016 Conference"/>
    <s v="Amy"/>
    <s v="Chin"/>
    <x v="2"/>
    <x v="7"/>
    <x v="9"/>
    <x v="0"/>
    <x v="2"/>
    <n v="1"/>
    <n v="1"/>
  </r>
  <r>
    <s v="2016 Conference"/>
    <s v="Karl"/>
    <s v="Kroner"/>
    <x v="2"/>
    <x v="2"/>
    <x v="10"/>
    <x v="0"/>
    <x v="2"/>
    <n v="1"/>
    <n v="1"/>
  </r>
  <r>
    <s v="2016 Conference"/>
    <s v="Ank"/>
    <s v="Stuyfzand"/>
    <x v="2"/>
    <x v="2"/>
    <x v="9"/>
    <x v="0"/>
    <x v="2"/>
    <n v="0"/>
    <n v="1"/>
  </r>
  <r>
    <s v="2016 Conference"/>
    <s v="Jonathan"/>
    <s v="Reuman"/>
    <x v="2"/>
    <x v="2"/>
    <x v="4"/>
    <x v="1"/>
    <x v="1"/>
    <n v="1"/>
    <n v="1"/>
  </r>
  <r>
    <s v="2016 Conference"/>
    <s v="Kate"/>
    <s v="Murphy"/>
    <x v="2"/>
    <x v="2"/>
    <x v="9"/>
    <x v="0"/>
    <x v="2"/>
    <n v="1"/>
    <n v="1"/>
  </r>
  <r>
    <s v="2016 Conference"/>
    <s v="Brian"/>
    <s v="Rooney"/>
    <x v="2"/>
    <x v="0"/>
    <x v="4"/>
    <x v="5"/>
    <x v="5"/>
    <n v="1"/>
    <n v="1"/>
  </r>
  <r>
    <s v="2016 Conference"/>
    <s v="Scott"/>
    <s v="Hagerty"/>
    <x v="2"/>
    <x v="2"/>
    <x v="9"/>
    <x v="3"/>
    <x v="6"/>
    <n v="1"/>
    <n v="1"/>
  </r>
  <r>
    <s v="2016 Conference"/>
    <s v="George"/>
    <s v="Samoluk"/>
    <x v="2"/>
    <x v="0"/>
    <x v="1"/>
    <x v="5"/>
    <x v="7"/>
    <n v="1"/>
    <n v="1"/>
  </r>
  <r>
    <s v="2016 Conference"/>
    <s v="Lisa"/>
    <s v="Cardinal"/>
    <x v="2"/>
    <x v="2"/>
    <x v="5"/>
    <x v="0"/>
    <x v="2"/>
    <n v="1"/>
    <n v="1"/>
  </r>
  <r>
    <s v="2016 Conference"/>
    <s v="Todd"/>
    <s v="Drager"/>
    <x v="2"/>
    <x v="0"/>
    <x v="5"/>
    <x v="5"/>
    <x v="7"/>
    <n v="1"/>
    <n v="1"/>
  </r>
  <r>
    <s v="2016 Conference"/>
    <s v="Maria"/>
    <s v="Trenga"/>
    <x v="2"/>
    <x v="5"/>
    <x v="9"/>
    <x v="6"/>
    <x v="6"/>
    <n v="1"/>
    <n v="1"/>
  </r>
  <r>
    <s v="2016 Conference"/>
    <s v="Michael"/>
    <s v="Stone"/>
    <x v="2"/>
    <x v="6"/>
    <x v="0"/>
    <x v="0"/>
    <x v="2"/>
    <n v="0"/>
    <n v="1"/>
  </r>
  <r>
    <s v="2016 Conference"/>
    <s v="Todd"/>
    <s v="Felton"/>
    <x v="2"/>
    <x v="8"/>
    <x v="9"/>
    <x v="0"/>
    <x v="2"/>
    <n v="1"/>
    <n v="1"/>
  </r>
  <r>
    <s v="2016 Conference"/>
    <s v="Steve"/>
    <s v="Gallucci"/>
    <x v="2"/>
    <x v="2"/>
    <x v="10"/>
    <x v="3"/>
    <x v="6"/>
    <n v="1"/>
    <n v="1"/>
  </r>
  <r>
    <s v="2016 Conference"/>
    <s v="Bill"/>
    <s v="August"/>
    <x v="2"/>
    <x v="2"/>
    <x v="9"/>
    <x v="0"/>
    <x v="2"/>
    <n v="1"/>
    <n v="1"/>
  </r>
  <r>
    <s v="2016 Conference"/>
    <s v="Daniel"/>
    <s v="Doucette"/>
    <x v="2"/>
    <x v="2"/>
    <x v="9"/>
    <x v="0"/>
    <x v="2"/>
    <n v="1"/>
    <n v="1"/>
  </r>
  <r>
    <s v="2016 Conference"/>
    <s v="Franklin"/>
    <s v="Reece"/>
    <x v="2"/>
    <x v="2"/>
    <x v="1"/>
    <x v="1"/>
    <x v="2"/>
    <n v="1"/>
    <n v="1"/>
  </r>
  <r>
    <s v="2016 Conference"/>
    <s v="Dennis"/>
    <s v="Gilligan"/>
    <x v="2"/>
    <x v="0"/>
    <x v="1"/>
    <x v="5"/>
    <x v="7"/>
    <n v="1"/>
    <n v="1"/>
  </r>
  <r>
    <s v="2016 Conference"/>
    <s v="Jill"/>
    <s v="Smerkers"/>
    <x v="2"/>
    <x v="2"/>
    <x v="4"/>
    <x v="0"/>
    <x v="2"/>
    <n v="0"/>
    <n v="1"/>
  </r>
  <r>
    <s v="2016 Conference"/>
    <s v="Adam"/>
    <s v="Maurer"/>
    <x v="2"/>
    <x v="2"/>
    <x v="1"/>
    <x v="0"/>
    <x v="2"/>
    <n v="0"/>
    <n v="1"/>
  </r>
  <r>
    <s v="2016 Conference"/>
    <s v="Matthew"/>
    <s v="Kalil"/>
    <x v="2"/>
    <x v="2"/>
    <x v="9"/>
    <x v="5"/>
    <x v="4"/>
    <n v="0"/>
    <n v="1"/>
  </r>
  <r>
    <s v="2016 Conference"/>
    <s v="Denevan"/>
    <s v="O'Connell"/>
    <x v="2"/>
    <x v="5"/>
    <x v="1"/>
    <x v="5"/>
    <x v="4"/>
    <n v="1"/>
    <n v="1"/>
  </r>
  <r>
    <s v="2016 Conference"/>
    <s v="Ryan"/>
    <s v="McCarthy"/>
    <x v="2"/>
    <x v="2"/>
    <x v="0"/>
    <x v="1"/>
    <x v="2"/>
    <n v="0"/>
    <n v="1"/>
  </r>
  <r>
    <s v="2016 Conference"/>
    <s v="Annette"/>
    <s v="Rubin"/>
    <x v="2"/>
    <x v="2"/>
    <x v="9"/>
    <x v="0"/>
    <x v="2"/>
    <n v="1"/>
    <n v="1"/>
  </r>
  <r>
    <s v="2016 Conference"/>
    <s v="Eric"/>
    <s v="Phelps"/>
    <x v="2"/>
    <x v="8"/>
    <x v="9"/>
    <x v="1"/>
    <x v="2"/>
    <n v="1"/>
    <n v="1"/>
  </r>
  <r>
    <s v="2016 Conference"/>
    <s v="Cassie"/>
    <s v="Scarano"/>
    <x v="2"/>
    <x v="2"/>
    <x v="0"/>
    <x v="2"/>
    <x v="1"/>
    <n v="0"/>
    <n v="1"/>
  </r>
  <r>
    <s v="2016 Conference"/>
    <s v="Jeanne"/>
    <s v="Union"/>
    <x v="2"/>
    <x v="0"/>
    <x v="9"/>
    <x v="0"/>
    <x v="2"/>
    <n v="0"/>
    <n v="1"/>
  </r>
  <r>
    <s v="2016 Conference"/>
    <s v="Kim"/>
    <s v="McCormick"/>
    <x v="2"/>
    <x v="0"/>
    <x v="9"/>
    <x v="0"/>
    <x v="2"/>
    <n v="1"/>
    <n v="1"/>
  </r>
  <r>
    <s v="2016 Conference"/>
    <s v="Greg"/>
    <s v="Palmer"/>
    <x v="2"/>
    <x v="2"/>
    <x v="0"/>
    <x v="6"/>
    <x v="6"/>
    <n v="1"/>
    <n v="1"/>
  </r>
  <r>
    <s v="2016 Conference"/>
    <s v="Sean"/>
    <s v="Whalen"/>
    <x v="2"/>
    <x v="9"/>
    <x v="5"/>
    <x v="4"/>
    <x v="6"/>
    <n v="1"/>
    <n v="1"/>
  </r>
  <r>
    <s v="2016 Conference"/>
    <s v="Ginger"/>
    <s v="Kroll"/>
    <x v="2"/>
    <x v="2"/>
    <x v="6"/>
    <x v="1"/>
    <x v="2"/>
    <n v="0"/>
    <n v="1"/>
  </r>
  <r>
    <s v="2016 Conference"/>
    <s v="Charlie"/>
    <s v="Webb"/>
    <x v="2"/>
    <x v="6"/>
    <x v="9"/>
    <x v="5"/>
    <x v="4"/>
    <n v="1"/>
    <n v="1"/>
  </r>
  <r>
    <s v="2016 Conference"/>
    <s v="Matthew"/>
    <s v="Troiano"/>
    <x v="2"/>
    <x v="6"/>
    <x v="9"/>
    <x v="5"/>
    <x v="4"/>
    <n v="1"/>
    <n v="1"/>
  </r>
  <r>
    <s v="2016 Conference"/>
    <s v="Matthew"/>
    <s v="McGinnis"/>
    <x v="2"/>
    <x v="6"/>
    <x v="5"/>
    <x v="5"/>
    <x v="4"/>
    <n v="1"/>
    <n v="1"/>
  </r>
  <r>
    <s v="2016 Conference"/>
    <s v="Kaitlyn"/>
    <s v="Montagna"/>
    <x v="2"/>
    <x v="0"/>
    <x v="9"/>
    <x v="1"/>
    <x v="0"/>
    <n v="1"/>
    <n v="1"/>
  </r>
  <r>
    <s v="2016 Conference"/>
    <s v="Amy Graves"/>
    <s v="Beaudoin"/>
    <x v="2"/>
    <x v="3"/>
    <x v="9"/>
    <x v="0"/>
    <x v="0"/>
    <n v="1"/>
    <n v="1"/>
  </r>
  <r>
    <s v="2016 Conference"/>
    <s v="Brendan"/>
    <s v="Mullins"/>
    <x v="2"/>
    <x v="5"/>
    <x v="10"/>
    <x v="0"/>
    <x v="2"/>
    <n v="1"/>
    <n v="1"/>
  </r>
  <r>
    <s v="2016 Conference"/>
    <s v="Stephen"/>
    <s v="Schaffer"/>
    <x v="2"/>
    <x v="2"/>
    <x v="9"/>
    <x v="1"/>
    <x v="2"/>
    <n v="1"/>
    <n v="1"/>
  </r>
  <r>
    <s v="2016 Conference"/>
    <s v="Chris"/>
    <s v="Moore"/>
    <x v="2"/>
    <x v="2"/>
    <x v="9"/>
    <x v="1"/>
    <x v="2"/>
    <n v="1"/>
    <n v="1"/>
  </r>
  <r>
    <s v="2016 Conference"/>
    <s v="Ryan"/>
    <s v="Gough"/>
    <x v="2"/>
    <x v="5"/>
    <x v="5"/>
    <x v="5"/>
    <x v="7"/>
    <n v="1"/>
    <n v="1"/>
  </r>
  <r>
    <s v="2016 Conference"/>
    <s v="Rachel"/>
    <s v="Forst"/>
    <x v="2"/>
    <x v="2"/>
    <x v="9"/>
    <x v="6"/>
    <x v="6"/>
    <n v="1"/>
    <n v="1"/>
  </r>
  <r>
    <s v="2016 Conference"/>
    <s v="Stefanie"/>
    <s v="Coxe"/>
    <x v="2"/>
    <x v="1"/>
    <x v="9"/>
    <x v="0"/>
    <x v="2"/>
    <n v="1"/>
    <n v="1"/>
  </r>
  <r>
    <s v="2016 Conference"/>
    <s v="Caleb"/>
    <s v="Dean CPA"/>
    <x v="2"/>
    <x v="2"/>
    <x v="9"/>
    <x v="6"/>
    <x v="6"/>
    <n v="1"/>
    <n v="1"/>
  </r>
  <r>
    <s v="2016 Conference"/>
    <s v="Lee"/>
    <s v="Foley"/>
    <x v="2"/>
    <x v="2"/>
    <x v="9"/>
    <x v="1"/>
    <x v="1"/>
    <n v="0"/>
    <n v="1"/>
  </r>
  <r>
    <s v="2016 Conference"/>
    <s v="Crissy"/>
    <s v="Ferdinand"/>
    <x v="2"/>
    <x v="2"/>
    <x v="5"/>
    <x v="3"/>
    <x v="0"/>
    <n v="1"/>
    <n v="1"/>
  </r>
  <r>
    <s v="2016 Conference"/>
    <s v="Crissy"/>
    <s v="Ferdinand"/>
    <x v="2"/>
    <x v="2"/>
    <x v="10"/>
    <x v="3"/>
    <x v="0"/>
    <n v="1"/>
    <n v="1"/>
  </r>
  <r>
    <s v="2016 Conference"/>
    <s v="Sandra"/>
    <s v="Callahan"/>
    <x v="2"/>
    <x v="0"/>
    <x v="11"/>
    <x v="5"/>
    <x v="6"/>
    <n v="1"/>
    <n v="1"/>
  </r>
  <r>
    <s v="2016 Conference"/>
    <s v="Robert"/>
    <s v="Goguen, CPA"/>
    <x v="2"/>
    <x v="0"/>
    <x v="10"/>
    <x v="3"/>
    <x v="8"/>
    <n v="0"/>
    <n v="1"/>
  </r>
  <r>
    <s v="2016 Conference"/>
    <s v="Lingling"/>
    <s v="Shao"/>
    <x v="2"/>
    <x v="2"/>
    <x v="9"/>
    <x v="1"/>
    <x v="0"/>
    <n v="1"/>
    <n v="1"/>
  </r>
  <r>
    <s v="2016 Conference"/>
    <s v="Maria"/>
    <s v="Leister"/>
    <x v="2"/>
    <x v="2"/>
    <x v="9"/>
    <x v="1"/>
    <x v="0"/>
    <n v="1"/>
    <n v="1"/>
  </r>
  <r>
    <s v="2016 Conference"/>
    <s v="Brittney"/>
    <s v="Nichols"/>
    <x v="2"/>
    <x v="2"/>
    <x v="9"/>
    <x v="1"/>
    <x v="0"/>
    <n v="1"/>
    <n v="1"/>
  </r>
  <r>
    <s v="2016 Conference"/>
    <s v="Mike"/>
    <s v="Enright"/>
    <x v="2"/>
    <x v="2"/>
    <x v="12"/>
    <x v="5"/>
    <x v="2"/>
    <n v="1"/>
    <n v="1"/>
  </r>
  <r>
    <s v="2016 Conference"/>
    <s v="Patricia"/>
    <s v="Bean"/>
    <x v="2"/>
    <x v="0"/>
    <x v="5"/>
    <x v="5"/>
    <x v="7"/>
    <n v="1"/>
    <n v="1"/>
  </r>
  <r>
    <s v="2016 Conference"/>
    <s v="Tim"/>
    <s v="Hilberg"/>
    <x v="2"/>
    <x v="0"/>
    <x v="5"/>
    <x v="5"/>
    <x v="7"/>
    <n v="1"/>
    <n v="1"/>
  </r>
  <r>
    <s v="2016 Conference"/>
    <s v="Anthony"/>
    <s v="Murphy"/>
    <x v="2"/>
    <x v="0"/>
    <x v="5"/>
    <x v="5"/>
    <x v="7"/>
    <n v="1"/>
    <n v="1"/>
  </r>
  <r>
    <s v="2016 Conference"/>
    <s v="Paul"/>
    <s v="Coleman"/>
    <x v="2"/>
    <x v="0"/>
    <x v="5"/>
    <x v="5"/>
    <x v="7"/>
    <n v="1"/>
    <n v="1"/>
  </r>
  <r>
    <s v="2016 Conference"/>
    <s v="Kristen"/>
    <s v="Sarkarati"/>
    <x v="2"/>
    <x v="9"/>
    <x v="9"/>
    <x v="0"/>
    <x v="2"/>
    <n v="0"/>
    <n v="1"/>
  </r>
  <r>
    <s v="2016 Conference"/>
    <s v="Kate"/>
    <s v="Mombourquette"/>
    <x v="2"/>
    <x v="2"/>
    <x v="10"/>
    <x v="3"/>
    <x v="6"/>
    <n v="1"/>
    <n v="1"/>
  </r>
  <r>
    <s v="2016 Conference"/>
    <s v="Josh"/>
    <s v="Moulton"/>
    <x v="2"/>
    <x v="2"/>
    <x v="9"/>
    <x v="1"/>
    <x v="0"/>
    <n v="1"/>
    <n v="1"/>
  </r>
  <r>
    <s v="2016 Conference"/>
    <s v="Martha"/>
    <s v="Walz"/>
    <x v="2"/>
    <x v="2"/>
    <x v="9"/>
    <x v="1"/>
    <x v="2"/>
    <n v="1"/>
    <n v="1"/>
  </r>
  <r>
    <s v="2016 Conference"/>
    <s v="Bryan"/>
    <s v="Ginsberg"/>
    <x v="2"/>
    <x v="2"/>
    <x v="5"/>
    <x v="2"/>
    <x v="6"/>
    <n v="1"/>
    <n v="1"/>
  </r>
  <r>
    <s v="2016 Conference"/>
    <s v="Katherine"/>
    <s v="Hollywood"/>
    <x v="2"/>
    <x v="2"/>
    <x v="5"/>
    <x v="2"/>
    <x v="6"/>
    <n v="1"/>
    <n v="1"/>
  </r>
  <r>
    <s v="2016 Conference"/>
    <s v="Mckenzie"/>
    <s v="Freeman"/>
    <x v="2"/>
    <x v="2"/>
    <x v="9"/>
    <x v="2"/>
    <x v="1"/>
    <n v="1"/>
    <n v="1"/>
  </r>
  <r>
    <s v="2016 Conference"/>
    <s v="Craig"/>
    <s v="Dunlop"/>
    <x v="2"/>
    <x v="0"/>
    <x v="1"/>
    <x v="5"/>
    <x v="7"/>
    <n v="1"/>
    <n v="1"/>
  </r>
  <r>
    <s v="2016 Conference"/>
    <s v="Abby"/>
    <s v="Nguyen-Burke"/>
    <x v="2"/>
    <x v="2"/>
    <x v="7"/>
    <x v="5"/>
    <x v="9"/>
    <n v="0"/>
    <n v="1"/>
  </r>
  <r>
    <s v="2016 Conference"/>
    <s v="John"/>
    <s v="Sannella"/>
    <x v="2"/>
    <x v="5"/>
    <x v="0"/>
    <x v="0"/>
    <x v="2"/>
    <n v="1"/>
    <n v="1"/>
  </r>
  <r>
    <s v="2016 Conference"/>
    <s v="Chris"/>
    <s v="Bertoncini"/>
    <x v="2"/>
    <x v="2"/>
    <x v="10"/>
    <x v="3"/>
    <x v="6"/>
    <n v="1"/>
    <n v="1"/>
  </r>
  <r>
    <s v="2016 Conference"/>
    <s v="Christian"/>
    <s v="Dame"/>
    <x v="2"/>
    <x v="2"/>
    <x v="1"/>
    <x v="1"/>
    <x v="2"/>
    <n v="1"/>
    <n v="1"/>
  </r>
  <r>
    <s v="2016 Conference"/>
    <s v="Susan"/>
    <s v="Egmont"/>
    <x v="2"/>
    <x v="2"/>
    <x v="9"/>
    <x v="0"/>
    <x v="0"/>
    <n v="1"/>
    <n v="1"/>
  </r>
  <r>
    <s v="2016 Conference"/>
    <s v="William B."/>
    <s v="Ford, CPA"/>
    <x v="2"/>
    <x v="2"/>
    <x v="10"/>
    <x v="6"/>
    <x v="6"/>
    <n v="1"/>
    <n v="1"/>
  </r>
  <r>
    <s v="2016 Conference"/>
    <s v="Russell"/>
    <s v="Greenwald"/>
    <x v="2"/>
    <x v="2"/>
    <x v="9"/>
    <x v="3"/>
    <x v="6"/>
    <n v="1"/>
    <n v="1"/>
  </r>
  <r>
    <s v="2016 Conference"/>
    <s v="Michelle"/>
    <s v="Hatch"/>
    <x v="2"/>
    <x v="2"/>
    <x v="1"/>
    <x v="5"/>
    <x v="2"/>
    <n v="1"/>
    <n v="1"/>
  </r>
  <r>
    <s v="2016 Conference"/>
    <s v="Allan"/>
    <s v="Huntley"/>
    <x v="2"/>
    <x v="2"/>
    <x v="7"/>
    <x v="2"/>
    <x v="1"/>
    <n v="1"/>
    <n v="1"/>
  </r>
  <r>
    <s v="2016 Conference"/>
    <s v="Karen"/>
    <s v="Kent"/>
    <x v="2"/>
    <x v="2"/>
    <x v="1"/>
    <x v="3"/>
    <x v="0"/>
    <n v="1"/>
    <n v="1"/>
  </r>
  <r>
    <s v="2016 Conference"/>
    <s v="Marijane"/>
    <s v="Norris-Geary"/>
    <x v="2"/>
    <x v="2"/>
    <x v="1"/>
    <x v="2"/>
    <x v="6"/>
    <n v="1"/>
    <n v="1"/>
  </r>
  <r>
    <s v="2016 Conference"/>
    <s v="Liz"/>
    <s v="O'Connor"/>
    <x v="2"/>
    <x v="2"/>
    <x v="9"/>
    <x v="1"/>
    <x v="0"/>
    <n v="1"/>
    <n v="1"/>
  </r>
  <r>
    <s v="2016 Conference"/>
    <s v="Todd"/>
    <s v="Ohanesian"/>
    <x v="2"/>
    <x v="5"/>
    <x v="9"/>
    <x v="6"/>
    <x v="6"/>
    <n v="1"/>
    <n v="1"/>
  </r>
  <r>
    <s v="2016 Conference"/>
    <s v="Sharon"/>
    <s v="Stone"/>
    <x v="2"/>
    <x v="2"/>
    <x v="4"/>
    <x v="3"/>
    <x v="6"/>
    <n v="1"/>
    <n v="1"/>
  </r>
  <r>
    <s v="2016 Conference"/>
    <s v="Ted"/>
    <s v="Trevens"/>
    <x v="2"/>
    <x v="2"/>
    <x v="9"/>
    <x v="0"/>
    <x v="2"/>
    <n v="1"/>
    <n v="1"/>
  </r>
  <r>
    <s v="2016 Conference"/>
    <s v="Kenny"/>
    <s v="Weill"/>
    <x v="2"/>
    <x v="2"/>
    <x v="9"/>
    <x v="0"/>
    <x v="2"/>
    <n v="1"/>
    <n v="1"/>
  </r>
  <r>
    <s v="2016 Conference"/>
    <s v="John"/>
    <s v="Yozell"/>
    <x v="2"/>
    <x v="2"/>
    <x v="0"/>
    <x v="2"/>
    <x v="6"/>
    <n v="1"/>
    <n v="1"/>
  </r>
  <r>
    <s v="2016 Conference"/>
    <s v="Bruce"/>
    <s v="Hain"/>
    <x v="2"/>
    <x v="2"/>
    <x v="0"/>
    <x v="3"/>
    <x v="6"/>
    <n v="1"/>
    <n v="1"/>
  </r>
  <r>
    <s v="2016 Conference"/>
    <s v="Maya"/>
    <s v="Townsend"/>
    <x v="2"/>
    <x v="2"/>
    <x v="0"/>
    <x v="0"/>
    <x v="0"/>
    <n v="0"/>
    <n v="1"/>
  </r>
  <r>
    <s v="2016 Conference"/>
    <s v="Gail"/>
    <s v="Bower"/>
    <x v="2"/>
    <x v="3"/>
    <x v="7"/>
    <x v="0"/>
    <x v="7"/>
    <n v="0"/>
    <n v="1"/>
  </r>
  <r>
    <s v="2016 Conference"/>
    <s v="Robin"/>
    <s v="Kelley"/>
    <x v="2"/>
    <x v="6"/>
    <x v="1"/>
    <x v="5"/>
    <x v="4"/>
    <n v="1"/>
    <n v="1"/>
  </r>
  <r>
    <s v="2016 Conference"/>
    <s v="Cindy"/>
    <s v="Rowe"/>
    <x v="2"/>
    <x v="2"/>
    <x v="9"/>
    <x v="0"/>
    <x v="2"/>
    <n v="1"/>
    <n v="1"/>
  </r>
  <r>
    <s v="2016 Conference"/>
    <s v="Saleha"/>
    <s v="Walsh"/>
    <x v="2"/>
    <x v="2"/>
    <x v="1"/>
    <x v="3"/>
    <x v="6"/>
    <n v="1"/>
    <n v="1"/>
  </r>
  <r>
    <s v="2016 Conference"/>
    <s v="Carla"/>
    <s v="Cataldo"/>
    <x v="2"/>
    <x v="0"/>
    <x v="9"/>
    <x v="0"/>
    <x v="2"/>
    <n v="1"/>
    <n v="1"/>
  </r>
  <r>
    <s v="2016 Conference"/>
    <s v="Susan"/>
    <s v="McCarthy"/>
    <x v="2"/>
    <x v="2"/>
    <x v="9"/>
    <x v="0"/>
    <x v="2"/>
    <n v="1"/>
    <n v="1"/>
  </r>
  <r>
    <s v="2016 Conference"/>
    <s v="Gloria"/>
    <s v="Franqui"/>
    <x v="2"/>
    <x v="6"/>
    <x v="9"/>
    <x v="0"/>
    <x v="2"/>
    <n v="0"/>
    <n v="1"/>
  </r>
  <r>
    <s v="2016 Conference"/>
    <s v="Ryan"/>
    <s v="Ecclestone"/>
    <x v="2"/>
    <x v="2"/>
    <x v="12"/>
    <x v="3"/>
    <x v="6"/>
    <n v="1"/>
    <n v="1"/>
  </r>
  <r>
    <s v="2016 Conference"/>
    <s v="Debra"/>
    <s v="Askanase"/>
    <x v="2"/>
    <x v="2"/>
    <x v="9"/>
    <x v="0"/>
    <x v="2"/>
    <n v="0"/>
    <n v="1"/>
  </r>
  <r>
    <s v="2016 Conference"/>
    <s v="Deborah Elizabeth"/>
    <s v="Finn"/>
    <x v="2"/>
    <x v="2"/>
    <x v="1"/>
    <x v="6"/>
    <x v="6"/>
    <n v="1"/>
    <n v="1"/>
  </r>
  <r>
    <s v="2016 Conference"/>
    <s v="Mike"/>
    <s v="English"/>
    <x v="2"/>
    <x v="5"/>
    <x v="10"/>
    <x v="0"/>
    <x v="2"/>
    <n v="1"/>
    <n v="1"/>
  </r>
  <r>
    <s v="2016 Conference"/>
    <s v="Chuck"/>
    <s v="Gordon"/>
    <x v="2"/>
    <x v="2"/>
    <x v="9"/>
    <x v="0"/>
    <x v="0"/>
    <n v="1"/>
    <n v="1"/>
  </r>
  <r>
    <s v="2016 Conference"/>
    <s v="Ashley"/>
    <s v="Fontes"/>
    <x v="2"/>
    <x v="2"/>
    <x v="6"/>
    <x v="6"/>
    <x v="6"/>
    <n v="1"/>
    <n v="1"/>
  </r>
  <r>
    <s v="2016 Conference"/>
    <s v="Edward"/>
    <s v="Leary"/>
    <x v="2"/>
    <x v="2"/>
    <x v="1"/>
    <x v="5"/>
    <x v="2"/>
    <n v="1"/>
    <n v="1"/>
  </r>
  <r>
    <s v="2016 Conference"/>
    <s v="Jay"/>
    <s v="Vogt"/>
    <x v="2"/>
    <x v="2"/>
    <x v="9"/>
    <x v="0"/>
    <x v="0"/>
    <n v="1"/>
    <n v="1"/>
  </r>
  <r>
    <s v="2016 Conference"/>
    <s v="Laura"/>
    <s v="Rooney"/>
    <x v="2"/>
    <x v="2"/>
    <x v="3"/>
    <x v="0"/>
    <x v="2"/>
    <n v="1"/>
    <n v="1"/>
  </r>
  <r>
    <s v="2016 Conference"/>
    <s v="Bob"/>
    <s v="Dugdale"/>
    <x v="2"/>
    <x v="0"/>
    <x v="9"/>
    <x v="5"/>
    <x v="5"/>
    <n v="1"/>
    <n v="1"/>
  </r>
  <r>
    <s v="2016 Conference"/>
    <s v="Shaun"/>
    <s v="Adamec"/>
    <x v="2"/>
    <x v="0"/>
    <x v="6"/>
    <x v="0"/>
    <x v="2"/>
    <n v="0"/>
    <n v="1"/>
  </r>
  <r>
    <s v="2016 Conference"/>
    <s v="Judy"/>
    <s v="Ozbun"/>
    <x v="2"/>
    <x v="2"/>
    <x v="9"/>
    <x v="0"/>
    <x v="0"/>
    <n v="1"/>
    <n v="1"/>
  </r>
  <r>
    <s v="2016 Conference"/>
    <s v="Lisa"/>
    <s v="Keller"/>
    <x v="2"/>
    <x v="2"/>
    <x v="6"/>
    <x v="5"/>
    <x v="0"/>
    <n v="0"/>
    <n v="1"/>
  </r>
  <r>
    <s v="2016 Conference"/>
    <s v="Ken"/>
    <s v="Boyle"/>
    <x v="2"/>
    <x v="2"/>
    <x v="1"/>
    <x v="6"/>
    <x v="6"/>
    <n v="1"/>
    <n v="1"/>
  </r>
  <r>
    <s v="2016 Conference"/>
    <s v="Barbara"/>
    <s v="Thornton"/>
    <x v="2"/>
    <x v="2"/>
    <x v="1"/>
    <x v="1"/>
    <x v="2"/>
    <n v="1"/>
    <n v="1"/>
  </r>
  <r>
    <s v="2016 Conference"/>
    <s v="Eric"/>
    <s v="Curtis"/>
    <x v="2"/>
    <x v="2"/>
    <x v="9"/>
    <x v="0"/>
    <x v="2"/>
    <n v="1"/>
    <n v="1"/>
  </r>
  <r>
    <s v="2016 Conference"/>
    <s v="Julia"/>
    <s v="Perlis"/>
    <x v="2"/>
    <x v="2"/>
    <x v="5"/>
    <x v="6"/>
    <x v="6"/>
    <n v="1"/>
    <n v="1"/>
  </r>
  <r>
    <s v="2016 Conference"/>
    <s v="Bill"/>
    <s v="Walczak"/>
    <x v="3"/>
    <x v="2"/>
    <x v="0"/>
    <x v="5"/>
    <x v="4"/>
    <n v="1"/>
    <n v="1"/>
  </r>
  <r>
    <s v="2016 Conference"/>
    <s v="Karen"/>
    <s v="van Unen"/>
    <x v="3"/>
    <x v="2"/>
    <x v="3"/>
    <x v="5"/>
    <x v="4"/>
    <n v="1"/>
    <n v="1"/>
  </r>
  <r>
    <s v="2016 Conference"/>
    <s v="Melissa"/>
    <s v="Cull"/>
    <x v="3"/>
    <x v="0"/>
    <x v="2"/>
    <x v="2"/>
    <x v="6"/>
    <n v="0"/>
    <n v="1"/>
  </r>
  <r>
    <s v="2016 Conference"/>
    <s v="Greg"/>
    <s v="Parent"/>
    <x v="3"/>
    <x v="2"/>
    <x v="8"/>
    <x v="1"/>
    <x v="0"/>
    <n v="1"/>
    <n v="1"/>
  </r>
  <r>
    <s v="2016 Conference"/>
    <s v="Meryl"/>
    <s v="Fink"/>
    <x v="3"/>
    <x v="2"/>
    <x v="0"/>
    <x v="2"/>
    <x v="1"/>
    <n v="1"/>
    <n v="1"/>
  </r>
  <r>
    <s v="2016 Conference"/>
    <s v="Cynthia"/>
    <s v="Kinsella"/>
    <x v="3"/>
    <x v="7"/>
    <x v="7"/>
    <x v="0"/>
    <x v="2"/>
    <n v="1"/>
    <n v="1"/>
  </r>
  <r>
    <s v="2016 Conference"/>
    <s v="Sydney"/>
    <s v="Durand"/>
    <x v="3"/>
    <x v="2"/>
    <x v="2"/>
    <x v="4"/>
    <x v="1"/>
    <n v="1"/>
    <n v="1"/>
  </r>
  <r>
    <s v="2016 Conference"/>
    <s v="Jennifer"/>
    <s v="Kincaid"/>
    <x v="3"/>
    <x v="2"/>
    <x v="2"/>
    <x v="6"/>
    <x v="6"/>
    <n v="0"/>
    <n v="1"/>
  </r>
  <r>
    <s v="2016 Conference"/>
    <s v="Molly"/>
    <s v="Richter"/>
    <x v="3"/>
    <x v="10"/>
    <x v="2"/>
    <x v="5"/>
    <x v="9"/>
    <n v="0"/>
    <n v="1"/>
  </r>
  <r>
    <s v="2016 Conference"/>
    <s v="Tara"/>
    <s v="Stepanian"/>
    <x v="3"/>
    <x v="2"/>
    <x v="2"/>
    <x v="6"/>
    <x v="6"/>
    <n v="0"/>
    <n v="1"/>
  </r>
  <r>
    <s v="2016 Conference"/>
    <s v="Pattyanne"/>
    <s v="Lyons"/>
    <x v="3"/>
    <x v="2"/>
    <x v="2"/>
    <x v="5"/>
    <x v="4"/>
    <n v="1"/>
    <n v="1"/>
  </r>
  <r>
    <s v="2016 Conference"/>
    <s v="Jennifer"/>
    <s v="Nadelson"/>
    <x v="3"/>
    <x v="2"/>
    <x v="0"/>
    <x v="1"/>
    <x v="1"/>
    <n v="0"/>
    <n v="1"/>
  </r>
  <r>
    <s v="2016 Conference"/>
    <s v="Deborah"/>
    <s v="Pearce"/>
    <x v="3"/>
    <x v="5"/>
    <x v="1"/>
    <x v="2"/>
    <x v="6"/>
    <n v="1"/>
    <n v="1"/>
  </r>
  <r>
    <s v="2016 Conference"/>
    <s v="Linda"/>
    <s v="Cundiff"/>
    <x v="3"/>
    <x v="2"/>
    <x v="1"/>
    <x v="0"/>
    <x v="1"/>
    <n v="1"/>
    <n v="1"/>
  </r>
  <r>
    <s v="2016 Conference"/>
    <s v="Lauren"/>
    <s v="Guess"/>
    <x v="3"/>
    <x v="2"/>
    <x v="6"/>
    <x v="5"/>
    <x v="7"/>
    <n v="0"/>
    <n v="1"/>
  </r>
  <r>
    <s v="2016 Conference"/>
    <s v="Jennifer"/>
    <s v="Dobson"/>
    <x v="3"/>
    <x v="5"/>
    <x v="2"/>
    <x v="2"/>
    <x v="6"/>
    <n v="1"/>
    <n v="1"/>
  </r>
  <r>
    <s v="2016 Conference"/>
    <s v="Mariana"/>
    <s v="Lopez-Rosas"/>
    <x v="3"/>
    <x v="2"/>
    <x v="6"/>
    <x v="6"/>
    <x v="6"/>
    <n v="0"/>
    <n v="1"/>
  </r>
  <r>
    <s v="2016 Conference"/>
    <s v="Benjamin"/>
    <s v="Quick"/>
    <x v="3"/>
    <x v="8"/>
    <x v="0"/>
    <x v="0"/>
    <x v="0"/>
    <n v="1"/>
    <n v="1"/>
  </r>
  <r>
    <s v="2016 Conference"/>
    <s v="Jacquie"/>
    <s v="Anderson"/>
    <x v="3"/>
    <x v="2"/>
    <x v="1"/>
    <x v="3"/>
    <x v="4"/>
    <n v="1"/>
    <n v="1"/>
  </r>
  <r>
    <s v="2016 Conference"/>
    <s v="Andrea"/>
    <s v="Kalsow"/>
    <x v="3"/>
    <x v="2"/>
    <x v="2"/>
    <x v="5"/>
    <x v="7"/>
    <n v="0"/>
    <n v="1"/>
  </r>
  <r>
    <s v="2016 Conference"/>
    <s v="Carla"/>
    <s v="Kath"/>
    <x v="3"/>
    <x v="2"/>
    <x v="6"/>
    <x v="5"/>
    <x v="7"/>
    <n v="0"/>
    <n v="1"/>
  </r>
  <r>
    <s v="2016 Conference"/>
    <s v="Samantha"/>
    <s v="Cheung"/>
    <x v="3"/>
    <x v="2"/>
    <x v="2"/>
    <x v="5"/>
    <x v="7"/>
    <n v="0"/>
    <n v="1"/>
  </r>
  <r>
    <s v="2016 Conference"/>
    <s v="Lynne"/>
    <s v="Goyuk"/>
    <x v="3"/>
    <x v="2"/>
    <x v="6"/>
    <x v="5"/>
    <x v="7"/>
    <n v="0"/>
    <n v="1"/>
  </r>
  <r>
    <s v="2016 Conference"/>
    <s v="Cathy"/>
    <s v="LaRocca"/>
    <x v="3"/>
    <x v="6"/>
    <x v="2"/>
    <x v="5"/>
    <x v="5"/>
    <n v="0"/>
    <n v="1"/>
  </r>
  <r>
    <s v="2016 Conference"/>
    <s v="Danielle"/>
    <s v="Kempe"/>
    <x v="3"/>
    <x v="2"/>
    <x v="2"/>
    <x v="0"/>
    <x v="0"/>
    <n v="1"/>
    <n v="1"/>
  </r>
  <r>
    <s v="2016 Conference"/>
    <s v="Henry"/>
    <s v="Goodrow"/>
    <x v="3"/>
    <x v="2"/>
    <x v="6"/>
    <x v="5"/>
    <x v="4"/>
    <n v="1"/>
    <n v="1"/>
  </r>
  <r>
    <s v="2016 Conference"/>
    <s v="Roy J."/>
    <s v="Lynch"/>
    <x v="3"/>
    <x v="2"/>
    <x v="0"/>
    <x v="1"/>
    <x v="2"/>
    <n v="0"/>
    <n v="1"/>
  </r>
  <r>
    <s v="2016 Conference"/>
    <s v="Joelle Marie"/>
    <s v="Nourse"/>
    <x v="3"/>
    <x v="2"/>
    <x v="8"/>
    <x v="1"/>
    <x v="2"/>
    <n v="0"/>
    <n v="1"/>
  </r>
  <r>
    <s v="2016 Conference"/>
    <s v="Hope"/>
    <s v="White"/>
    <x v="3"/>
    <x v="0"/>
    <x v="9"/>
    <x v="0"/>
    <x v="2"/>
    <n v="0"/>
    <n v="1"/>
  </r>
  <r>
    <s v="2016 Conference"/>
    <s v="Sarah"/>
    <s v="MacDonald"/>
    <x v="3"/>
    <x v="2"/>
    <x v="1"/>
    <x v="4"/>
    <x v="6"/>
    <n v="0"/>
    <n v="1"/>
  </r>
  <r>
    <s v="2016 Conference"/>
    <s v="Trevor"/>
    <s v="Smith"/>
    <x v="3"/>
    <x v="8"/>
    <x v="7"/>
    <x v="0"/>
    <x v="2"/>
    <n v="1"/>
    <n v="1"/>
  </r>
  <r>
    <s v="2016 Conference"/>
    <s v="Edward"/>
    <s v="Kinsella"/>
    <x v="3"/>
    <x v="7"/>
    <x v="7"/>
    <x v="0"/>
    <x v="2"/>
    <n v="1"/>
    <n v="1"/>
  </r>
  <r>
    <s v="2016 Conference"/>
    <s v="Heather"/>
    <s v="Elster"/>
    <x v="3"/>
    <x v="6"/>
    <x v="0"/>
    <x v="4"/>
    <x v="1"/>
    <n v="1"/>
    <n v="1"/>
  </r>
  <r>
    <s v="2016 Conference"/>
    <s v="Tammy"/>
    <s v="Bodwell"/>
    <x v="3"/>
    <x v="6"/>
    <x v="4"/>
    <x v="4"/>
    <x v="1"/>
    <n v="1"/>
    <n v="1"/>
  </r>
  <r>
    <s v="2016 Conference"/>
    <s v="Maria"/>
    <s v="Malaguti"/>
    <x v="3"/>
    <x v="8"/>
    <x v="0"/>
    <x v="0"/>
    <x v="2"/>
    <n v="1"/>
    <n v="1"/>
  </r>
  <r>
    <s v="2016 Conference"/>
    <s v="Kristi"/>
    <s v="Marsh"/>
    <x v="3"/>
    <x v="9"/>
    <x v="0"/>
    <x v="0"/>
    <x v="2"/>
    <n v="1"/>
    <n v="1"/>
  </r>
  <r>
    <s v="2016 Conference"/>
    <s v="Ashley"/>
    <s v="Ganem"/>
    <x v="4"/>
    <x v="2"/>
    <x v="6"/>
    <x v="6"/>
    <x v="6"/>
    <n v="1"/>
    <n v="1"/>
  </r>
  <r>
    <s v="2016 Conference"/>
    <s v="Danny"/>
    <s v="Watt"/>
    <x v="4"/>
    <x v="2"/>
    <x v="2"/>
    <x v="1"/>
    <x v="0"/>
    <n v="1"/>
    <n v="1"/>
  </r>
  <r>
    <s v="2016 Conference"/>
    <s v="Andrew"/>
    <s v="Koh"/>
    <x v="4"/>
    <x v="2"/>
    <x v="3"/>
    <x v="4"/>
    <x v="4"/>
    <n v="0"/>
    <n v="1"/>
  </r>
  <r>
    <s v="2016 Conference"/>
    <s v="Jodie"/>
    <s v="Lehmann"/>
    <x v="4"/>
    <x v="2"/>
    <x v="5"/>
    <x v="4"/>
    <x v="1"/>
    <n v="0"/>
    <n v="1"/>
  </r>
  <r>
    <s v="2016 Conference"/>
    <s v="Trish"/>
    <s v="Appert"/>
    <x v="4"/>
    <x v="0"/>
    <x v="0"/>
    <x v="1"/>
    <x v="1"/>
    <n v="1"/>
    <n v="1"/>
  </r>
  <r>
    <s v="2016 Conference"/>
    <s v="Karen A"/>
    <s v="Koller"/>
    <x v="4"/>
    <x v="6"/>
    <x v="0"/>
    <x v="3"/>
    <x v="5"/>
    <n v="1"/>
    <n v="1"/>
  </r>
  <r>
    <s v="2016 Conference"/>
    <s v="Jim"/>
    <s v="Wilde"/>
    <x v="4"/>
    <x v="5"/>
    <x v="0"/>
    <x v="1"/>
    <x v="0"/>
    <n v="1"/>
    <n v="1"/>
  </r>
  <r>
    <s v="2016 Conference"/>
    <s v="Marianne"/>
    <s v="Jones"/>
    <x v="4"/>
    <x v="2"/>
    <x v="0"/>
    <x v="1"/>
    <x v="0"/>
    <n v="1"/>
    <n v="1"/>
  </r>
  <r>
    <s v="2016 Conference"/>
    <s v="Haley"/>
    <s v="Rodgers"/>
    <x v="5"/>
    <x v="0"/>
    <x v="2"/>
    <x v="0"/>
    <x v="2"/>
    <n v="1"/>
    <n v="1"/>
  </r>
  <r>
    <s v="2016 Conference"/>
    <s v="Susan"/>
    <s v="Ryan-Vollmar"/>
    <x v="5"/>
    <x v="3"/>
    <x v="9"/>
    <x v="0"/>
    <x v="2"/>
    <n v="0"/>
    <n v="1"/>
  </r>
  <r>
    <s v="2016 Conference"/>
    <s v="Rachel"/>
    <s v="Corey"/>
    <x v="5"/>
    <x v="10"/>
    <x v="0"/>
    <x v="0"/>
    <x v="2"/>
    <n v="1"/>
    <n v="1"/>
  </r>
  <r>
    <s v="2016 Conference"/>
    <s v="Ed"/>
    <s v="O'Connell"/>
    <x v="5"/>
    <x v="10"/>
    <x v="7"/>
    <x v="0"/>
    <x v="2"/>
    <n v="1"/>
    <n v="1"/>
  </r>
  <r>
    <s v="2016 Conference"/>
    <s v="Jennifer"/>
    <s v="Civello"/>
    <x v="6"/>
    <x v="7"/>
    <x v="6"/>
    <x v="5"/>
    <x v="4"/>
    <n v="0"/>
    <n v="1"/>
  </r>
  <r>
    <s v="2016 Conference"/>
    <s v="Beth"/>
    <s v="Petropulos"/>
    <x v="6"/>
    <x v="7"/>
    <x v="4"/>
    <x v="5"/>
    <x v="4"/>
    <n v="0"/>
    <n v="1"/>
  </r>
  <r>
    <s v="2016 Conference"/>
    <s v="Ted"/>
    <s v="Horn"/>
    <x v="6"/>
    <x v="5"/>
    <x v="1"/>
    <x v="5"/>
    <x v="4"/>
    <n v="1"/>
    <n v="1"/>
  </r>
  <r>
    <s v="2016 Conference"/>
    <s v="Isidro"/>
    <s v="Fagundes"/>
    <x v="6"/>
    <x v="2"/>
    <x v="6"/>
    <x v="6"/>
    <x v="6"/>
    <n v="1"/>
    <n v="1"/>
  </r>
  <r>
    <s v="2016 Conference"/>
    <s v="Jeanne"/>
    <s v="Osborn"/>
    <x v="6"/>
    <x v="5"/>
    <x v="6"/>
    <x v="5"/>
    <x v="4"/>
    <n v="1"/>
    <n v="1"/>
  </r>
  <r>
    <s v="2016 Conference"/>
    <s v="Allison"/>
    <s v="Yates- Berg"/>
    <x v="6"/>
    <x v="9"/>
    <x v="3"/>
    <x v="4"/>
    <x v="6"/>
    <n v="1"/>
    <n v="1"/>
  </r>
  <r>
    <s v="2016 Conference"/>
    <s v="Steve"/>
    <s v="Mongeau"/>
    <x v="6"/>
    <x v="2"/>
    <x v="0"/>
    <x v="4"/>
    <x v="1"/>
    <n v="1"/>
    <n v="1"/>
  </r>
  <r>
    <s v="2016 Conference"/>
    <s v="Jacob"/>
    <s v="Bombard"/>
    <x v="6"/>
    <x v="2"/>
    <x v="0"/>
    <x v="5"/>
    <x v="1"/>
    <n v="1"/>
    <n v="1"/>
  </r>
  <r>
    <s v="2016 Conference"/>
    <s v="Rebecca"/>
    <s v="Fennel"/>
    <x v="6"/>
    <x v="0"/>
    <x v="2"/>
    <x v="1"/>
    <x v="0"/>
    <n v="1"/>
    <n v="1"/>
  </r>
  <r>
    <s v="2016 Conference"/>
    <s v="Beth"/>
    <s v="Spong"/>
    <x v="6"/>
    <x v="8"/>
    <x v="2"/>
    <x v="1"/>
    <x v="0"/>
    <n v="1"/>
    <n v="1"/>
  </r>
  <r>
    <s v="2016 Conference"/>
    <s v="Robert P."/>
    <s v="Gittens"/>
    <x v="6"/>
    <x v="2"/>
    <x v="0"/>
    <x v="3"/>
    <x v="6"/>
    <n v="1"/>
    <n v="1"/>
  </r>
  <r>
    <s v="2016 Conference"/>
    <s v="Noreen"/>
    <s v="Dolan"/>
    <x v="6"/>
    <x v="2"/>
    <x v="3"/>
    <x v="3"/>
    <x v="6"/>
    <n v="1"/>
    <n v="1"/>
  </r>
  <r>
    <s v="2016 Conference"/>
    <s v="Carolyn"/>
    <s v="Judge"/>
    <x v="6"/>
    <x v="0"/>
    <x v="1"/>
    <x v="1"/>
    <x v="0"/>
    <n v="1"/>
    <n v="1"/>
  </r>
  <r>
    <s v="2016 Conference"/>
    <s v="Debra"/>
    <s v="Bergman"/>
    <x v="6"/>
    <x v="0"/>
    <x v="2"/>
    <x v="3"/>
    <x v="6"/>
    <n v="0"/>
    <n v="1"/>
  </r>
  <r>
    <s v="2016 Conference"/>
    <s v="Anna"/>
    <s v="DeBiasi"/>
    <x v="6"/>
    <x v="2"/>
    <x v="2"/>
    <x v="5"/>
    <x v="1"/>
    <n v="1"/>
    <n v="1"/>
  </r>
  <r>
    <s v="2016 Conference"/>
    <s v="Meghan"/>
    <s v="Person"/>
    <x v="6"/>
    <x v="8"/>
    <x v="8"/>
    <x v="0"/>
    <x v="2"/>
    <n v="1"/>
    <n v="1"/>
  </r>
  <r>
    <s v="2016 Conference"/>
    <s v="Matt"/>
    <s v="Gelman"/>
    <x v="6"/>
    <x v="2"/>
    <x v="7"/>
    <x v="0"/>
    <x v="2"/>
    <n v="1"/>
    <n v="1"/>
  </r>
  <r>
    <s v="2016 Conference"/>
    <s v="Natalia"/>
    <s v="Fernandes"/>
    <x v="6"/>
    <x v="2"/>
    <x v="5"/>
    <x v="6"/>
    <x v="6"/>
    <n v="1"/>
    <n v="1"/>
  </r>
  <r>
    <s v="2016 Conference"/>
    <s v="Andrew"/>
    <s v="Carten"/>
    <x v="6"/>
    <x v="2"/>
    <x v="1"/>
    <x v="6"/>
    <x v="6"/>
    <n v="1"/>
    <n v="1"/>
  </r>
  <r>
    <s v="2016 Conference"/>
    <s v="Beth"/>
    <s v="Porter"/>
    <x v="6"/>
    <x v="3"/>
    <x v="0"/>
    <x v="1"/>
    <x v="1"/>
    <n v="0"/>
    <n v="1"/>
  </r>
  <r>
    <s v="2016 Conference"/>
    <s v="Ellen"/>
    <s v="Heffernan-Dugan"/>
    <x v="6"/>
    <x v="0"/>
    <x v="1"/>
    <x v="0"/>
    <x v="2"/>
    <n v="0"/>
    <n v="1"/>
  </r>
  <r>
    <s v="2016 Conference"/>
    <s v="Tyler"/>
    <s v="Adams"/>
    <x v="6"/>
    <x v="0"/>
    <x v="2"/>
    <x v="5"/>
    <x v="5"/>
    <n v="1"/>
    <n v="1"/>
  </r>
  <r>
    <s v="2016 Conference"/>
    <s v="Angela"/>
    <s v="Martano"/>
    <x v="6"/>
    <x v="0"/>
    <x v="8"/>
    <x v="4"/>
    <x v="1"/>
    <n v="1"/>
    <n v="1"/>
  </r>
  <r>
    <s v="2016 Conference"/>
    <s v="Lina"/>
    <s v="Thompson"/>
    <x v="6"/>
    <x v="8"/>
    <x v="2"/>
    <x v="1"/>
    <x v="0"/>
    <n v="1"/>
    <n v="1"/>
  </r>
  <r>
    <s v="2016 Conference"/>
    <s v="Lacy"/>
    <s v="Gillotti"/>
    <x v="6"/>
    <x v="6"/>
    <x v="1"/>
    <x v="4"/>
    <x v="6"/>
    <n v="1"/>
    <n v="1"/>
  </r>
  <r>
    <s v="2016 Conference"/>
    <s v="Dawn"/>
    <s v="Hayes"/>
    <x v="6"/>
    <x v="2"/>
    <x v="2"/>
    <x v="4"/>
    <x v="1"/>
    <n v="1"/>
    <n v="1"/>
  </r>
  <r>
    <s v="2016 Conference"/>
    <s v="Hillary"/>
    <s v="Tomsyck"/>
    <x v="6"/>
    <x v="2"/>
    <x v="2"/>
    <x v="4"/>
    <x v="1"/>
    <n v="1"/>
    <n v="1"/>
  </r>
  <r>
    <s v="2016 Conference"/>
    <s v="Suzette"/>
    <s v="Aubuchon"/>
    <x v="6"/>
    <x v="2"/>
    <x v="2"/>
    <x v="4"/>
    <x v="1"/>
    <n v="1"/>
    <n v="1"/>
  </r>
  <r>
    <s v="2016 Conference"/>
    <s v="Jason"/>
    <s v="Torres"/>
    <x v="6"/>
    <x v="2"/>
    <x v="2"/>
    <x v="5"/>
    <x v="4"/>
    <n v="1"/>
    <n v="1"/>
  </r>
  <r>
    <s v="2016 Conference"/>
    <s v="Scott"/>
    <s v="Fraatz"/>
    <x v="6"/>
    <x v="2"/>
    <x v="2"/>
    <x v="5"/>
    <x v="4"/>
    <n v="1"/>
    <n v="1"/>
  </r>
  <r>
    <s v="2016 Conference"/>
    <s v="Ashley"/>
    <s v="Goncalves"/>
    <x v="6"/>
    <x v="2"/>
    <x v="5"/>
    <x v="5"/>
    <x v="4"/>
    <n v="1"/>
    <n v="1"/>
  </r>
  <r>
    <s v="2016 Conference"/>
    <s v="Elba"/>
    <s v="Marcillo"/>
    <x v="6"/>
    <x v="2"/>
    <x v="1"/>
    <x v="4"/>
    <x v="6"/>
    <n v="1"/>
    <n v="1"/>
  </r>
  <r>
    <s v="2016 Conference"/>
    <s v="Rebecca"/>
    <s v="Himlin"/>
    <x v="6"/>
    <x v="3"/>
    <x v="2"/>
    <x v="3"/>
    <x v="6"/>
    <n v="0"/>
    <n v="1"/>
  </r>
  <r>
    <s v="2016 Conference"/>
    <s v="Harold"/>
    <s v="Pinkham"/>
    <x v="6"/>
    <x v="0"/>
    <x v="2"/>
    <x v="4"/>
    <x v="1"/>
    <n v="1"/>
    <n v="1"/>
  </r>
  <r>
    <s v="2016 Conference"/>
    <s v="Geoffrey"/>
    <s v="Whaley"/>
    <x v="6"/>
    <x v="2"/>
    <x v="2"/>
    <x v="3"/>
    <x v="6"/>
    <n v="1"/>
    <n v="1"/>
  </r>
  <r>
    <s v="2016 Conference"/>
    <s v="Joanne"/>
    <s v="Grady-Savard"/>
    <x v="6"/>
    <x v="2"/>
    <x v="2"/>
    <x v="3"/>
    <x v="6"/>
    <n v="1"/>
    <n v="1"/>
  </r>
  <r>
    <s v="2016 Conference"/>
    <s v="Heather"/>
    <s v="Kunin"/>
    <x v="6"/>
    <x v="2"/>
    <x v="2"/>
    <x v="3"/>
    <x v="6"/>
    <n v="1"/>
    <n v="1"/>
  </r>
  <r>
    <s v="2016 Conference"/>
    <s v="Carla"/>
    <s v="Guenette"/>
    <x v="6"/>
    <x v="2"/>
    <x v="1"/>
    <x v="5"/>
    <x v="6"/>
    <n v="1"/>
    <n v="1"/>
  </r>
  <r>
    <s v="2016 Conference"/>
    <s v="Carla"/>
    <s v="Guenette"/>
    <x v="6"/>
    <x v="2"/>
    <x v="1"/>
    <x v="5"/>
    <x v="6"/>
    <n v="1"/>
    <n v="1"/>
  </r>
  <r>
    <s v="2016 Conference"/>
    <s v="Meredith"/>
    <s v="Wood"/>
    <x v="6"/>
    <x v="2"/>
    <x v="2"/>
    <x v="2"/>
    <x v="1"/>
    <n v="0"/>
    <n v="1"/>
  </r>
  <r>
    <s v="2016 Conference"/>
    <s v="Kara"/>
    <s v="Brickman"/>
    <x v="6"/>
    <x v="2"/>
    <x v="2"/>
    <x v="5"/>
    <x v="4"/>
    <n v="1"/>
    <n v="1"/>
  </r>
  <r>
    <s v="2016 Conference"/>
    <s v="Alexandra"/>
    <s v="Hurley"/>
    <x v="6"/>
    <x v="2"/>
    <x v="3"/>
    <x v="1"/>
    <x v="2"/>
    <n v="1"/>
    <n v="1"/>
  </r>
  <r>
    <s v="2016 Conference"/>
    <s v="Heather"/>
    <s v="Mangione"/>
    <x v="6"/>
    <x v="6"/>
    <x v="2"/>
    <x v="4"/>
    <x v="6"/>
    <n v="1"/>
    <n v="1"/>
  </r>
  <r>
    <s v="2016 Conference"/>
    <s v="Caroline"/>
    <s v="Russell"/>
    <x v="6"/>
    <x v="6"/>
    <x v="2"/>
    <x v="4"/>
    <x v="6"/>
    <n v="1"/>
    <n v="1"/>
  </r>
  <r>
    <s v="2016 Conference"/>
    <s v="Michael"/>
    <s v="Cole"/>
    <x v="6"/>
    <x v="6"/>
    <x v="2"/>
    <x v="4"/>
    <x v="6"/>
    <n v="1"/>
    <n v="1"/>
  </r>
  <r>
    <s v="2016 Conference"/>
    <s v="Cathy"/>
    <s v="Freedberg"/>
    <x v="6"/>
    <x v="0"/>
    <x v="0"/>
    <x v="0"/>
    <x v="2"/>
    <n v="0"/>
    <n v="1"/>
  </r>
  <r>
    <s v="2016 Conference"/>
    <s v="Colby"/>
    <s v="Swettberg"/>
    <x v="6"/>
    <x v="2"/>
    <x v="0"/>
    <x v="2"/>
    <x v="1"/>
    <n v="1"/>
    <n v="1"/>
  </r>
  <r>
    <s v="2016 Conference"/>
    <s v="Dan"/>
    <s v="Lannan"/>
    <x v="6"/>
    <x v="5"/>
    <x v="1"/>
    <x v="5"/>
    <x v="4"/>
    <n v="1"/>
    <n v="1"/>
  </r>
  <r>
    <s v="2016 Conference"/>
    <s v="Brett"/>
    <s v="Reilly"/>
    <x v="6"/>
    <x v="5"/>
    <x v="6"/>
    <x v="5"/>
    <x v="4"/>
    <n v="1"/>
    <n v="1"/>
  </r>
  <r>
    <s v="2016 Conference"/>
    <s v="Karen"/>
    <s v="Sullivan"/>
    <x v="6"/>
    <x v="5"/>
    <x v="1"/>
    <x v="5"/>
    <x v="4"/>
    <n v="1"/>
    <n v="1"/>
  </r>
  <r>
    <s v="2016 Conference"/>
    <s v="Wendy"/>
    <s v="Lauser"/>
    <x v="6"/>
    <x v="2"/>
    <x v="1"/>
    <x v="6"/>
    <x v="6"/>
    <n v="1"/>
    <n v="1"/>
  </r>
  <r>
    <s v="2016 Conference"/>
    <s v="Angela"/>
    <s v="Chan"/>
    <x v="6"/>
    <x v="2"/>
    <x v="2"/>
    <x v="4"/>
    <x v="1"/>
    <n v="0"/>
    <n v="1"/>
  </r>
  <r>
    <s v="2016 Conference"/>
    <s v="Brooke"/>
    <s v="Wilder"/>
    <x v="6"/>
    <x v="3"/>
    <x v="0"/>
    <x v="0"/>
    <x v="2"/>
    <n v="0"/>
    <n v="1"/>
  </r>
  <r>
    <s v="2016 Conference"/>
    <s v="Laurie &quot;Duck&quot;"/>
    <s v="Caldwell"/>
    <x v="6"/>
    <x v="0"/>
    <x v="0"/>
    <x v="1"/>
    <x v="0"/>
    <n v="1"/>
    <n v="1"/>
  </r>
  <r>
    <s v="2016 Conference"/>
    <s v="Sue"/>
    <s v="Chandler"/>
    <x v="6"/>
    <x v="2"/>
    <x v="0"/>
    <x v="4"/>
    <x v="1"/>
    <n v="1"/>
    <n v="1"/>
  </r>
  <r>
    <s v="2016 Conference"/>
    <s v="Annie"/>
    <s v="Harris"/>
    <x v="6"/>
    <x v="2"/>
    <x v="0"/>
    <x v="2"/>
    <x v="1"/>
    <n v="1"/>
    <n v="1"/>
  </r>
  <r>
    <s v="2016 Conference"/>
    <s v="Marc"/>
    <s v="Jacobs"/>
    <x v="6"/>
    <x v="0"/>
    <x v="0"/>
    <x v="6"/>
    <x v="6"/>
    <n v="1"/>
    <n v="1"/>
  </r>
  <r>
    <s v="2016 Conference"/>
    <s v="Emily"/>
    <s v="Levin"/>
    <x v="6"/>
    <x v="2"/>
    <x v="8"/>
    <x v="2"/>
    <x v="1"/>
    <n v="1"/>
    <n v="1"/>
  </r>
  <r>
    <s v="2016 Conference"/>
    <s v="Eric"/>
    <s v="Masi"/>
    <x v="6"/>
    <x v="0"/>
    <x v="0"/>
    <x v="5"/>
    <x v="5"/>
    <n v="1"/>
    <n v="1"/>
  </r>
  <r>
    <s v="2016 Conference"/>
    <s v="Paulo"/>
    <s v="Pinto"/>
    <x v="6"/>
    <x v="2"/>
    <x v="0"/>
    <x v="6"/>
    <x v="6"/>
    <n v="1"/>
    <n v="1"/>
  </r>
  <r>
    <s v="2016 Conference"/>
    <s v="Joanne"/>
    <s v="Raymond"/>
    <x v="6"/>
    <x v="0"/>
    <x v="6"/>
    <x v="6"/>
    <x v="6"/>
    <n v="1"/>
    <n v="1"/>
  </r>
  <r>
    <s v="2016 Conference"/>
    <s v="Roslynn"/>
    <s v="Rubin"/>
    <x v="6"/>
    <x v="0"/>
    <x v="0"/>
    <x v="6"/>
    <x v="6"/>
    <n v="1"/>
    <n v="1"/>
  </r>
  <r>
    <s v="2016 Conference"/>
    <s v="Sheri"/>
    <s v="Wasserman"/>
    <x v="6"/>
    <x v="2"/>
    <x v="2"/>
    <x v="5"/>
    <x v="6"/>
    <n v="1"/>
    <n v="1"/>
  </r>
  <r>
    <s v="2016 Conference"/>
    <s v="Barbara"/>
    <s v="Duffy"/>
    <x v="6"/>
    <x v="9"/>
    <x v="2"/>
    <x v="5"/>
    <x v="7"/>
    <n v="1"/>
    <n v="1"/>
  </r>
  <r>
    <s v="2016 Conference"/>
    <s v="Rick"/>
    <s v="Doane"/>
    <x v="6"/>
    <x v="9"/>
    <x v="0"/>
    <x v="0"/>
    <x v="1"/>
    <n v="1"/>
    <n v="1"/>
  </r>
  <r>
    <s v="2016 Conference"/>
    <s v="Lois"/>
    <s v="Josimovich"/>
    <x v="6"/>
    <x v="2"/>
    <x v="1"/>
    <x v="6"/>
    <x v="6"/>
    <n v="1"/>
    <n v="1"/>
  </r>
  <r>
    <s v="2016 Conference"/>
    <s v="Gerry"/>
    <s v="DeRoche"/>
    <x v="6"/>
    <x v="6"/>
    <x v="1"/>
    <x v="4"/>
    <x v="6"/>
    <n v="1"/>
    <n v="1"/>
  </r>
  <r>
    <s v="2016 Conference"/>
    <s v="Victoria"/>
    <s v="Grasela"/>
    <x v="6"/>
    <x v="9"/>
    <x v="6"/>
    <x v="4"/>
    <x v="6"/>
    <n v="1"/>
    <n v="1"/>
  </r>
  <r>
    <s v="2016 Conference"/>
    <s v="Maureen"/>
    <s v="Sylvia"/>
    <x v="6"/>
    <x v="9"/>
    <x v="2"/>
    <x v="4"/>
    <x v="6"/>
    <n v="1"/>
    <n v="1"/>
  </r>
  <r>
    <s v="2016 Conference"/>
    <s v="Michelle"/>
    <s v="Hantman"/>
    <x v="6"/>
    <x v="9"/>
    <x v="0"/>
    <x v="4"/>
    <x v="6"/>
    <n v="1"/>
    <n v="1"/>
  </r>
  <r>
    <s v="2016 Conference"/>
    <s v="Jeffrey"/>
    <s v="Chin"/>
    <x v="6"/>
    <x v="0"/>
    <x v="0"/>
    <x v="4"/>
    <x v="1"/>
    <n v="1"/>
    <n v="1"/>
  </r>
  <r>
    <s v="2016 Conference"/>
    <s v="David"/>
    <s v="Jacobs"/>
    <x v="6"/>
    <x v="2"/>
    <x v="10"/>
    <x v="3"/>
    <x v="6"/>
    <n v="1"/>
    <n v="1"/>
  </r>
  <r>
    <s v="2016 Conference"/>
    <s v="Marisa"/>
    <s v="Rowe"/>
    <x v="6"/>
    <x v="0"/>
    <x v="2"/>
    <x v="5"/>
    <x v="5"/>
    <n v="1"/>
    <n v="1"/>
  </r>
  <r>
    <s v="2016 Conference"/>
    <s v="Mary Lou"/>
    <s v="Bozza"/>
    <x v="6"/>
    <x v="2"/>
    <x v="2"/>
    <x v="6"/>
    <x v="6"/>
    <n v="0"/>
    <n v="1"/>
  </r>
  <r>
    <s v="2016 Conference"/>
    <s v="Susan"/>
    <s v="Stendahl"/>
    <x v="6"/>
    <x v="2"/>
    <x v="2"/>
    <x v="3"/>
    <x v="6"/>
    <n v="1"/>
    <n v="1"/>
  </r>
  <r>
    <s v="2016 Conference"/>
    <s v="Lucinda"/>
    <s v="Morais"/>
    <x v="6"/>
    <x v="2"/>
    <x v="4"/>
    <x v="6"/>
    <x v="6"/>
    <n v="1"/>
    <n v="1"/>
  </r>
  <r>
    <s v="2016 Conference"/>
    <s v="Milena"/>
    <s v="Mello"/>
    <x v="6"/>
    <x v="2"/>
    <x v="1"/>
    <x v="6"/>
    <x v="6"/>
    <n v="1"/>
    <n v="1"/>
  </r>
  <r>
    <s v="2016 Conference"/>
    <s v="Beatriz"/>
    <s v="Maimone"/>
    <x v="6"/>
    <x v="2"/>
    <x v="1"/>
    <x v="6"/>
    <x v="6"/>
    <n v="1"/>
    <n v="1"/>
  </r>
  <r>
    <s v="2016 Conference"/>
    <s v="Kate"/>
    <s v="Kaplan"/>
    <x v="6"/>
    <x v="2"/>
    <x v="1"/>
    <x v="4"/>
    <x v="6"/>
    <n v="1"/>
    <n v="1"/>
  </r>
  <r>
    <s v="2016 Conference"/>
    <s v="Dulce"/>
    <s v="Ferreira"/>
    <x v="6"/>
    <x v="2"/>
    <x v="1"/>
    <x v="6"/>
    <x v="6"/>
    <n v="1"/>
    <n v="1"/>
  </r>
  <r>
    <s v="2016 Conference"/>
    <s v="Robyn"/>
    <s v="Giannopolo"/>
    <x v="6"/>
    <x v="2"/>
    <x v="13"/>
    <x v="2"/>
    <x v="1"/>
    <n v="1"/>
    <n v="1"/>
  </r>
  <r>
    <s v="2016 Conference"/>
    <s v="Lev"/>
    <s v="Ben-Ezra"/>
    <x v="6"/>
    <x v="8"/>
    <x v="1"/>
    <x v="5"/>
    <x v="4"/>
    <n v="1"/>
    <n v="1"/>
  </r>
  <r>
    <s v="2016 Conference"/>
    <s v="Daniel"/>
    <s v="Harrison"/>
    <x v="6"/>
    <x v="5"/>
    <x v="0"/>
    <x v="5"/>
    <x v="4"/>
    <n v="1"/>
    <n v="1"/>
  </r>
  <r>
    <s v="2016 Conference"/>
    <s v="Greg"/>
    <s v="Morris"/>
    <x v="6"/>
    <x v="5"/>
    <x v="0"/>
    <x v="5"/>
    <x v="4"/>
    <n v="1"/>
    <n v="1"/>
  </r>
  <r>
    <s v="2016 Conference"/>
    <s v="Brigitte"/>
    <s v="Ferrante"/>
    <x v="6"/>
    <x v="6"/>
    <x v="6"/>
    <x v="5"/>
    <x v="4"/>
    <n v="0"/>
    <n v="1"/>
  </r>
  <r>
    <s v="2016 Conference"/>
    <s v="Cindy"/>
    <s v="Dalton"/>
    <x v="6"/>
    <x v="6"/>
    <x v="6"/>
    <x v="5"/>
    <x v="4"/>
    <n v="0"/>
    <n v="1"/>
  </r>
  <r>
    <s v="2016 Conference"/>
    <s v="Emmanuel"/>
    <s v="Owusu-Boakye"/>
    <x v="6"/>
    <x v="0"/>
    <x v="0"/>
    <x v="0"/>
    <x v="2"/>
    <n v="1"/>
    <n v="1"/>
  </r>
  <r>
    <s v="2016 Conference"/>
    <s v="Sandra"/>
    <s v="Woods"/>
    <x v="6"/>
    <x v="2"/>
    <x v="2"/>
    <x v="2"/>
    <x v="1"/>
    <n v="1"/>
    <n v="1"/>
  </r>
  <r>
    <s v="2016 Conference"/>
    <s v="Irene"/>
    <s v="Mauch"/>
    <x v="7"/>
    <x v="0"/>
    <x v="7"/>
    <x v="0"/>
    <x v="0"/>
    <n v="1"/>
    <n v="1"/>
  </r>
  <r>
    <s v="2016 Conference"/>
    <s v="Lara"/>
    <s v="Lepionka"/>
    <x v="7"/>
    <x v="5"/>
    <x v="0"/>
    <x v="1"/>
    <x v="2"/>
    <n v="1"/>
    <n v="1"/>
  </r>
  <r>
    <s v="2016 Conference"/>
    <s v="Julie"/>
    <s v="Crockford"/>
    <x v="7"/>
    <x v="2"/>
    <x v="0"/>
    <x v="1"/>
    <x v="0"/>
    <n v="1"/>
    <n v="1"/>
  </r>
  <r>
    <s v="2016 Conference"/>
    <s v="Janne"/>
    <s v="Hellgren"/>
    <x v="7"/>
    <x v="2"/>
    <x v="1"/>
    <x v="2"/>
    <x v="1"/>
    <n v="1"/>
    <n v="1"/>
  </r>
  <r>
    <s v="2016 Conference"/>
    <s v="DIEUFORT J"/>
    <s v="FLEURISSAINT"/>
    <x v="7"/>
    <x v="2"/>
    <x v="7"/>
    <x v="0"/>
    <x v="2"/>
    <n v="1"/>
    <n v="1"/>
  </r>
  <r>
    <s v="2016 Conference"/>
    <s v="Lynn"/>
    <s v="Faust"/>
    <x v="7"/>
    <x v="0"/>
    <x v="0"/>
    <x v="0"/>
    <x v="2"/>
    <n v="1"/>
    <n v="1"/>
  </r>
  <r>
    <s v="2016 Conference"/>
    <s v="Savannah"/>
    <s v="Kelleher"/>
    <x v="7"/>
    <x v="2"/>
    <x v="9"/>
    <x v="1"/>
    <x v="6"/>
    <n v="1"/>
    <n v="1"/>
  </r>
  <r>
    <s v="2016 Conference"/>
    <s v="Alan"/>
    <s v="Hubbard"/>
    <x v="7"/>
    <x v="2"/>
    <x v="0"/>
    <x v="5"/>
    <x v="4"/>
    <n v="1"/>
    <n v="1"/>
  </r>
  <r>
    <s v="2016 Conference"/>
    <s v="Emily"/>
    <s v="Kowtoniuk"/>
    <x v="7"/>
    <x v="2"/>
    <x v="9"/>
    <x v="1"/>
    <x v="6"/>
    <n v="1"/>
    <n v="1"/>
  </r>
  <r>
    <s v="2016 Conference"/>
    <s v="Liesl"/>
    <s v="Grebenstein"/>
    <x v="7"/>
    <x v="2"/>
    <x v="9"/>
    <x v="1"/>
    <x v="6"/>
    <n v="1"/>
    <n v="1"/>
  </r>
  <r>
    <s v="2016 Conference"/>
    <s v="Patricia"/>
    <s v="Swansey"/>
    <x v="7"/>
    <x v="2"/>
    <x v="1"/>
    <x v="2"/>
    <x v="1"/>
    <n v="1"/>
    <n v="1"/>
  </r>
  <r>
    <s v="2016 Conference"/>
    <s v="Ã…sa"/>
    <s v="Fanelli"/>
    <x v="7"/>
    <x v="2"/>
    <x v="7"/>
    <x v="0"/>
    <x v="2"/>
    <n v="1"/>
    <n v="1"/>
  </r>
  <r>
    <s v="2016 Conference"/>
    <s v="Maura"/>
    <s v="Mahoney"/>
    <x v="7"/>
    <x v="2"/>
    <x v="6"/>
    <x v="2"/>
    <x v="1"/>
    <n v="0"/>
    <n v="1"/>
  </r>
  <r>
    <s v="2016 Conference"/>
    <s v="Sheila"/>
    <s v="Watnick"/>
    <x v="7"/>
    <x v="0"/>
    <x v="9"/>
    <x v="0"/>
    <x v="2"/>
    <n v="0"/>
    <n v="1"/>
  </r>
  <r>
    <s v="2016 Conference"/>
    <s v="Lisl"/>
    <s v="Hacker"/>
    <x v="7"/>
    <x v="2"/>
    <x v="1"/>
    <x v="2"/>
    <x v="1"/>
    <n v="1"/>
    <n v="1"/>
  </r>
  <r>
    <s v="2016 Conference"/>
    <s v="Asta"/>
    <s v="Petkeviciute"/>
    <x v="7"/>
    <x v="2"/>
    <x v="1"/>
    <x v="3"/>
    <x v="6"/>
    <n v="1"/>
    <n v="1"/>
  </r>
  <r>
    <s v="2016 Conference"/>
    <s v="Rodney"/>
    <s v="Byrd"/>
    <x v="7"/>
    <x v="2"/>
    <x v="4"/>
    <x v="3"/>
    <x v="6"/>
    <n v="1"/>
    <n v="1"/>
  </r>
  <r>
    <s v="2016 Conference"/>
    <s v="Sharon"/>
    <s v="Vardatira"/>
    <x v="7"/>
    <x v="8"/>
    <x v="1"/>
    <x v="3"/>
    <x v="4"/>
    <n v="1"/>
    <n v="1"/>
  </r>
  <r>
    <s v="2016 Conference"/>
    <s v="Lee"/>
    <s v="Farrow"/>
    <x v="7"/>
    <x v="9"/>
    <x v="1"/>
    <x v="5"/>
    <x v="2"/>
    <n v="0"/>
    <n v="1"/>
  </r>
  <r>
    <s v="2016 Conference"/>
    <s v="Jim"/>
    <s v="Klocke"/>
    <x v="7"/>
    <x v="2"/>
    <x v="0"/>
    <x v="1"/>
    <x v="0"/>
    <n v="0"/>
    <n v="1"/>
  </r>
  <r>
    <s v="2016 Conference"/>
    <s v="Patricia"/>
    <s v="Spence"/>
    <x v="7"/>
    <x v="2"/>
    <x v="0"/>
    <x v="0"/>
    <x v="0"/>
    <n v="1"/>
    <n v="1"/>
  </r>
  <r>
    <s v="2016 Conference"/>
    <s v="Chloe"/>
    <s v="Finigan"/>
    <x v="7"/>
    <x v="2"/>
    <x v="8"/>
    <x v="1"/>
    <x v="0"/>
    <n v="1"/>
    <n v="1"/>
  </r>
  <r>
    <s v="2016 Conference"/>
    <s v="Anna"/>
    <s v="Cross"/>
    <x v="7"/>
    <x v="0"/>
    <x v="0"/>
    <x v="0"/>
    <x v="2"/>
    <n v="1"/>
    <n v="1"/>
  </r>
  <r>
    <s v="2016 Conference"/>
    <s v="Exa"/>
    <s v="Mendez"/>
    <x v="7"/>
    <x v="2"/>
    <x v="5"/>
    <x v="6"/>
    <x v="6"/>
    <n v="1"/>
    <n v="1"/>
  </r>
  <r>
    <s v="2016 Conference"/>
    <s v="Natasha"/>
    <s v="Terhorst"/>
    <x v="7"/>
    <x v="2"/>
    <x v="3"/>
    <x v="1"/>
    <x v="0"/>
    <n v="0"/>
    <n v="1"/>
  </r>
  <r>
    <s v="2016 Conference"/>
    <s v="Gwendolyn"/>
    <s v="VanSant"/>
    <x v="7"/>
    <x v="7"/>
    <x v="0"/>
    <x v="0"/>
    <x v="2"/>
    <n v="1"/>
    <n v="1"/>
  </r>
  <r>
    <s v="2016 Conference"/>
    <s v="Rosemarie"/>
    <s v="Boardman"/>
    <x v="7"/>
    <x v="2"/>
    <x v="10"/>
    <x v="2"/>
    <x v="6"/>
    <n v="1"/>
    <n v="1"/>
  </r>
  <r>
    <s v="2016 Conference"/>
    <s v="Samuel"/>
    <s v="Jung"/>
    <x v="7"/>
    <x v="2"/>
    <x v="5"/>
    <x v="1"/>
    <x v="0"/>
    <n v="0"/>
    <n v="1"/>
  </r>
  <r>
    <s v="2016 Conference"/>
    <s v="Lorelle"/>
    <s v="Yee"/>
    <x v="7"/>
    <x v="0"/>
    <x v="3"/>
    <x v="0"/>
    <x v="2"/>
    <n v="0"/>
    <n v="1"/>
  </r>
  <r>
    <s v="2016 Conference"/>
    <s v="Tonja"/>
    <s v="Mettlach"/>
    <x v="7"/>
    <x v="2"/>
    <x v="5"/>
    <x v="1"/>
    <x v="0"/>
    <n v="0"/>
    <n v="1"/>
  </r>
  <r>
    <s v="2016 Conference"/>
    <s v="Jonathan"/>
    <s v="Edwards"/>
    <x v="7"/>
    <x v="8"/>
    <x v="3"/>
    <x v="1"/>
    <x v="0"/>
    <n v="1"/>
    <n v="1"/>
  </r>
  <r>
    <s v="2016 Conference"/>
    <s v="Chloe"/>
    <s v="Finigan"/>
    <x v="7"/>
    <x v="2"/>
    <x v="6"/>
    <x v="1"/>
    <x v="0"/>
    <n v="1"/>
    <n v="1"/>
  </r>
  <r>
    <s v="2016 Conference"/>
    <s v="Deborah"/>
    <s v="Silva"/>
    <x v="7"/>
    <x v="2"/>
    <x v="0"/>
    <x v="0"/>
    <x v="0"/>
    <n v="1"/>
    <n v="1"/>
  </r>
  <r>
    <s v="2016 Conference"/>
    <s v="Anna"/>
    <s v="Swanson"/>
    <x v="7"/>
    <x v="5"/>
    <x v="8"/>
    <x v="1"/>
    <x v="2"/>
    <n v="1"/>
    <n v="1"/>
  </r>
  <r>
    <s v="2016 Conference"/>
    <s v="Lucia"/>
    <s v="Mejia"/>
    <x v="7"/>
    <x v="2"/>
    <x v="5"/>
    <x v="4"/>
    <x v="6"/>
    <n v="0"/>
    <n v="1"/>
  </r>
  <r>
    <s v="2016 Conference"/>
    <s v="elizabeth"/>
    <s v="howe"/>
    <x v="7"/>
    <x v="2"/>
    <x v="8"/>
    <x v="4"/>
    <x v="6"/>
    <n v="0"/>
    <n v="1"/>
  </r>
  <r>
    <s v="2016 Conference"/>
    <s v="Lyndsay"/>
    <s v="Whitehurst"/>
    <x v="7"/>
    <x v="2"/>
    <x v="8"/>
    <x v="4"/>
    <x v="6"/>
    <n v="0"/>
    <n v="1"/>
  </r>
  <r>
    <s v="2016 Conference"/>
    <s v="Kristen"/>
    <s v="Lynch"/>
    <x v="7"/>
    <x v="0"/>
    <x v="2"/>
    <x v="4"/>
    <x v="6"/>
    <n v="1"/>
    <n v="1"/>
  </r>
  <r>
    <s v="2016 Conference"/>
    <s v="Susan"/>
    <s v="Smith"/>
    <x v="7"/>
    <x v="6"/>
    <x v="0"/>
    <x v="0"/>
    <x v="2"/>
    <n v="1"/>
    <n v="1"/>
  </r>
  <r>
    <s v="2016 Conference"/>
    <s v="Benjamin"/>
    <s v="Selden"/>
    <x v="7"/>
    <x v="2"/>
    <x v="2"/>
    <x v="1"/>
    <x v="0"/>
    <n v="0"/>
    <n v="1"/>
  </r>
  <r>
    <s v="2016 Conference"/>
    <s v="Helen"/>
    <s v="Solorzano"/>
    <x v="7"/>
    <x v="9"/>
    <x v="0"/>
    <x v="1"/>
    <x v="1"/>
    <n v="1"/>
    <n v="1"/>
  </r>
  <r>
    <s v="2016 Conference"/>
    <s v="Jeff"/>
    <s v="Lowenstein"/>
    <x v="7"/>
    <x v="7"/>
    <x v="8"/>
    <x v="0"/>
    <x v="2"/>
    <n v="1"/>
    <n v="1"/>
  </r>
  <r>
    <s v="2016 Conference"/>
    <s v="Renee"/>
    <s v="Wood"/>
    <x v="7"/>
    <x v="2"/>
    <x v="10"/>
    <x v="6"/>
    <x v="6"/>
    <n v="1"/>
    <n v="1"/>
  </r>
  <r>
    <s v="2016 Conference"/>
    <s v="Colin"/>
    <s v="McLaughlin"/>
    <x v="7"/>
    <x v="2"/>
    <x v="3"/>
    <x v="2"/>
    <x v="1"/>
    <n v="1"/>
    <n v="1"/>
  </r>
  <r>
    <s v="2016 Conference"/>
    <s v="Amy"/>
    <s v="Mulvena"/>
    <x v="7"/>
    <x v="2"/>
    <x v="8"/>
    <x v="2"/>
    <x v="1"/>
    <n v="1"/>
    <n v="1"/>
  </r>
  <r>
    <s v="2016 Conference"/>
    <s v="Michele"/>
    <s v="Marotta"/>
    <x v="7"/>
    <x v="0"/>
    <x v="2"/>
    <x v="0"/>
    <x v="0"/>
    <n v="0"/>
    <n v="1"/>
  </r>
  <r>
    <s v="2016 Conference"/>
    <s v="Navjeet"/>
    <s v="Bal"/>
    <x v="7"/>
    <x v="2"/>
    <x v="1"/>
    <x v="4"/>
    <x v="6"/>
    <n v="0"/>
    <n v="1"/>
  </r>
  <r>
    <s v="2016 Conference"/>
    <s v="Matt"/>
    <s v="Plummer"/>
    <x v="7"/>
    <x v="2"/>
    <x v="9"/>
    <x v="5"/>
    <x v="5"/>
    <n v="0"/>
    <n v="1"/>
  </r>
  <r>
    <s v="2016 Conference"/>
    <s v="Libby"/>
    <s v="Nichols"/>
    <x v="7"/>
    <x v="2"/>
    <x v="8"/>
    <x v="2"/>
    <x v="1"/>
    <n v="0"/>
    <n v="1"/>
  </r>
  <r>
    <s v="2016 Conference"/>
    <s v="Monica"/>
    <s v="Mullen"/>
    <x v="7"/>
    <x v="2"/>
    <x v="2"/>
    <x v="1"/>
    <x v="0"/>
    <n v="1"/>
    <n v="1"/>
  </r>
  <r>
    <s v="2016 Conference"/>
    <s v="Cate"/>
    <s v="Bailey"/>
    <x v="7"/>
    <x v="2"/>
    <x v="8"/>
    <x v="2"/>
    <x v="1"/>
    <n v="0"/>
    <n v="1"/>
  </r>
  <r>
    <s v="2016 Conference"/>
    <s v="Carolyn"/>
    <s v="Murphy"/>
    <x v="7"/>
    <x v="2"/>
    <x v="8"/>
    <x v="2"/>
    <x v="1"/>
    <n v="0"/>
    <n v="1"/>
  </r>
  <r>
    <s v="2016 Conference"/>
    <s v="MARJORIE"/>
    <s v="DELSOIN"/>
    <x v="7"/>
    <x v="2"/>
    <x v="9"/>
    <x v="0"/>
    <x v="2"/>
    <n v="1"/>
    <n v="1"/>
  </r>
  <r>
    <s v="2016 Conference"/>
    <s v="Yolanda"/>
    <s v="Coentro"/>
    <x v="7"/>
    <x v="0"/>
    <x v="0"/>
    <x v="1"/>
    <x v="1"/>
    <n v="1"/>
    <n v="1"/>
  </r>
  <r>
    <s v="2016 Conference"/>
    <s v="Jenn"/>
    <s v="Bender"/>
    <x v="7"/>
    <x v="0"/>
    <x v="1"/>
    <x v="1"/>
    <x v="1"/>
    <n v="1"/>
    <n v="1"/>
  </r>
  <r>
    <s v="2016 Conference"/>
    <s v="Samantha"/>
    <s v="Hyde"/>
    <x v="7"/>
    <x v="2"/>
    <x v="3"/>
    <x v="4"/>
    <x v="6"/>
    <n v="0"/>
    <n v="1"/>
  </r>
  <r>
    <s v="2016 Conference"/>
    <s v="Katie"/>
    <s v="Manter"/>
    <x v="7"/>
    <x v="2"/>
    <x v="5"/>
    <x v="7"/>
    <x v="2"/>
    <n v="1"/>
    <n v="1"/>
  </r>
  <r>
    <s v="2016 Conference"/>
    <s v="Jonathan"/>
    <s v="Spack"/>
    <x v="7"/>
    <x v="2"/>
    <x v="0"/>
    <x v="3"/>
    <x v="6"/>
    <n v="1"/>
    <n v="1"/>
  </r>
  <r>
    <s v="2016 Conference"/>
    <s v="Ashlyn"/>
    <s v="Garry"/>
    <x v="7"/>
    <x v="2"/>
    <x v="5"/>
    <x v="7"/>
    <x v="2"/>
    <n v="1"/>
    <n v="1"/>
  </r>
  <r>
    <s v="2016 Conference"/>
    <s v="Lisa"/>
    <s v="Tobias"/>
    <x v="7"/>
    <x v="2"/>
    <x v="10"/>
    <x v="3"/>
    <x v="6"/>
    <n v="1"/>
    <n v="1"/>
  </r>
  <r>
    <s v="2016 Conference"/>
    <s v="Sara"/>
    <s v="Sargent"/>
    <x v="7"/>
    <x v="2"/>
    <x v="8"/>
    <x v="1"/>
    <x v="0"/>
    <n v="1"/>
    <n v="1"/>
  </r>
  <r>
    <s v="2016 Conference"/>
    <s v="Michael"/>
    <s v="McNabb"/>
    <x v="7"/>
    <x v="3"/>
    <x v="5"/>
    <x v="0"/>
    <x v="2"/>
    <n v="1"/>
    <n v="1"/>
  </r>
  <r>
    <s v="2016 Conference"/>
    <s v="Dan"/>
    <s v="Mantell"/>
    <x v="7"/>
    <x v="3"/>
    <x v="1"/>
    <x v="0"/>
    <x v="2"/>
    <n v="1"/>
    <n v="1"/>
  </r>
  <r>
    <s v="2016 Conference"/>
    <s v="Christine"/>
    <s v="Tieri"/>
    <x v="7"/>
    <x v="3"/>
    <x v="6"/>
    <x v="2"/>
    <x v="2"/>
    <n v="0"/>
    <n v="1"/>
  </r>
  <r>
    <s v="2016 Conference"/>
    <s v="Laurette"/>
    <s v="Edelmann"/>
    <x v="7"/>
    <x v="3"/>
    <x v="1"/>
    <x v="1"/>
    <x v="1"/>
    <n v="0"/>
    <n v="1"/>
  </r>
  <r>
    <s v="2016 Conference"/>
    <s v="Matt"/>
    <s v="Plummer"/>
    <x v="7"/>
    <x v="2"/>
    <x v="9"/>
    <x v="5"/>
    <x v="5"/>
    <n v="0"/>
    <n v="1"/>
  </r>
  <r>
    <s v="2016 Conference"/>
    <s v="Brittany"/>
    <s v="Sinclair"/>
    <x v="7"/>
    <x v="8"/>
    <x v="8"/>
    <x v="5"/>
    <x v="4"/>
    <n v="0"/>
    <n v="1"/>
  </r>
  <r>
    <s v="2016 Conference"/>
    <s v="Angela"/>
    <s v="Brooks"/>
    <x v="7"/>
    <x v="2"/>
    <x v="1"/>
    <x v="2"/>
    <x v="1"/>
    <n v="0"/>
    <n v="1"/>
  </r>
  <r>
    <s v="2016 Conference"/>
    <s v="Sonia"/>
    <s v="Bouvier"/>
    <x v="7"/>
    <x v="8"/>
    <x v="8"/>
    <x v="5"/>
    <x v="4"/>
    <n v="0"/>
    <n v="1"/>
  </r>
  <r>
    <s v="2016 Conference"/>
    <s v="Michelle"/>
    <s v="Faherty"/>
    <x v="7"/>
    <x v="2"/>
    <x v="8"/>
    <x v="2"/>
    <x v="0"/>
    <n v="1"/>
    <n v="1"/>
  </r>
  <r>
    <s v="2016 Conference"/>
    <s v="Kayla"/>
    <s v="Parker"/>
    <x v="7"/>
    <x v="2"/>
    <x v="8"/>
    <x v="2"/>
    <x v="0"/>
    <n v="1"/>
    <n v="1"/>
  </r>
  <r>
    <s v="2016 Conference"/>
    <s v="Katie"/>
    <s v="Edelman"/>
    <x v="7"/>
    <x v="2"/>
    <x v="8"/>
    <x v="2"/>
    <x v="0"/>
    <n v="1"/>
    <n v="1"/>
  </r>
  <r>
    <s v="2016 Conference"/>
    <s v="Jennifer"/>
    <s v="Giffels"/>
    <x v="7"/>
    <x v="2"/>
    <x v="9"/>
    <x v="2"/>
    <x v="1"/>
    <n v="0"/>
    <n v="1"/>
  </r>
  <r>
    <s v="2016 Conference"/>
    <s v="Anne"/>
    <s v="La"/>
    <x v="7"/>
    <x v="2"/>
    <x v="9"/>
    <x v="2"/>
    <x v="1"/>
    <n v="0"/>
    <n v="1"/>
  </r>
  <r>
    <s v="2016 Conference"/>
    <s v="Florencia"/>
    <s v="Gay"/>
    <x v="7"/>
    <x v="2"/>
    <x v="5"/>
    <x v="0"/>
    <x v="2"/>
    <n v="0"/>
    <n v="1"/>
  </r>
  <r>
    <s v="2016 Conference"/>
    <s v="Michael"/>
    <s v="Genovese"/>
    <x v="7"/>
    <x v="0"/>
    <x v="5"/>
    <x v="0"/>
    <x v="2"/>
    <n v="0"/>
    <n v="1"/>
  </r>
  <r>
    <s v="2016 Conference"/>
    <s v="Chris"/>
    <s v="Roth"/>
    <x v="7"/>
    <x v="2"/>
    <x v="5"/>
    <x v="0"/>
    <x v="0"/>
    <n v="0"/>
    <n v="1"/>
  </r>
  <r>
    <s v="2016 Conference"/>
    <s v="Scott"/>
    <s v="Grossman"/>
    <x v="7"/>
    <x v="0"/>
    <x v="5"/>
    <x v="0"/>
    <x v="2"/>
    <n v="0"/>
    <n v="1"/>
  </r>
  <r>
    <s v="2016 Conference"/>
    <s v="Kelton"/>
    <s v="Artuso"/>
    <x v="7"/>
    <x v="2"/>
    <x v="5"/>
    <x v="1"/>
    <x v="2"/>
    <n v="0"/>
    <n v="1"/>
  </r>
  <r>
    <s v="2016 Conference"/>
    <s v="Yun"/>
    <s v="Bai"/>
    <x v="7"/>
    <x v="0"/>
    <x v="3"/>
    <x v="0"/>
    <x v="0"/>
    <n v="1"/>
    <n v="1"/>
  </r>
  <r>
    <s v="2016 Conference"/>
    <s v="Stephen"/>
    <s v="Cicilline"/>
    <x v="7"/>
    <x v="9"/>
    <x v="9"/>
    <x v="5"/>
    <x v="9"/>
    <n v="0"/>
    <n v="1"/>
  </r>
  <r>
    <s v="2016 Conference"/>
    <s v="Kim"/>
    <s v="Comart"/>
    <x v="7"/>
    <x v="0"/>
    <x v="9"/>
    <x v="0"/>
    <x v="2"/>
    <n v="1"/>
    <n v="1"/>
  </r>
  <r>
    <s v="2016 Conference"/>
    <s v="Susan"/>
    <s v="Gregory"/>
    <x v="7"/>
    <x v="6"/>
    <x v="0"/>
    <x v="0"/>
    <x v="2"/>
    <n v="1"/>
    <n v="1"/>
  </r>
  <r>
    <s v="2016 Conference"/>
    <s v="Emily"/>
    <s v="Haber"/>
    <x v="7"/>
    <x v="2"/>
    <x v="0"/>
    <x v="2"/>
    <x v="1"/>
    <n v="1"/>
    <n v="1"/>
  </r>
  <r>
    <s v="2016 Conference"/>
    <s v="Helen"/>
    <s v="Lemoine"/>
    <x v="7"/>
    <x v="0"/>
    <x v="0"/>
    <x v="0"/>
    <x v="2"/>
    <n v="1"/>
    <n v="1"/>
  </r>
  <r>
    <s v="2016 Conference"/>
    <s v="Sandy"/>
    <s v="St. Louis"/>
    <x v="7"/>
    <x v="2"/>
    <x v="6"/>
    <x v="3"/>
    <x v="6"/>
    <n v="1"/>
    <n v="1"/>
  </r>
  <r>
    <s v="2016 Conference"/>
    <s v="Sheila"/>
    <s v="Sullivan-Jardim"/>
    <x v="7"/>
    <x v="9"/>
    <x v="0"/>
    <x v="4"/>
    <x v="1"/>
    <n v="1"/>
    <n v="1"/>
  </r>
  <r>
    <s v="2016 Conference"/>
    <s v="Timothy"/>
    <s v="Warren"/>
    <x v="7"/>
    <x v="2"/>
    <x v="1"/>
    <x v="5"/>
    <x v="5"/>
    <n v="0"/>
    <n v="1"/>
  </r>
  <r>
    <s v="2016 Conference"/>
    <s v="Susan"/>
    <s v="Ogle"/>
    <x v="7"/>
    <x v="2"/>
    <x v="9"/>
    <x v="1"/>
    <x v="0"/>
    <n v="1"/>
    <n v="1"/>
  </r>
  <r>
    <s v="2016 Conference"/>
    <s v="Ulea"/>
    <s v="Lago"/>
    <x v="7"/>
    <x v="2"/>
    <x v="1"/>
    <x v="1"/>
    <x v="0"/>
    <n v="1"/>
    <n v="1"/>
  </r>
  <r>
    <s v="2016 Conference"/>
    <s v="Elizabeth"/>
    <s v="Cannon"/>
    <x v="7"/>
    <x v="2"/>
    <x v="0"/>
    <x v="1"/>
    <x v="0"/>
    <n v="1"/>
    <n v="1"/>
  </r>
  <r>
    <s v="2016 Conference"/>
    <s v="Susanna (Susie)"/>
    <s v="Flug"/>
    <x v="7"/>
    <x v="2"/>
    <x v="8"/>
    <x v="2"/>
    <x v="1"/>
    <n v="1"/>
    <n v="1"/>
  </r>
  <r>
    <s v="2016 Conference"/>
    <s v="Oksana"/>
    <s v="Bondar"/>
    <x v="7"/>
    <x v="2"/>
    <x v="10"/>
    <x v="4"/>
    <x v="6"/>
    <n v="0"/>
    <n v="1"/>
  </r>
  <r>
    <s v="2016 Conference"/>
    <s v="Anna"/>
    <s v="Leslie"/>
    <x v="7"/>
    <x v="2"/>
    <x v="2"/>
    <x v="0"/>
    <x v="0"/>
    <n v="1"/>
    <n v="1"/>
  </r>
  <r>
    <s v="2016 Conference"/>
    <s v="Robert"/>
    <s v="Kordenbrock"/>
    <x v="7"/>
    <x v="2"/>
    <x v="11"/>
    <x v="1"/>
    <x v="0"/>
    <n v="1"/>
    <n v="1"/>
  </r>
  <r>
    <s v="2016 Conference"/>
    <s v="Martha"/>
    <s v="Hopewell"/>
    <x v="7"/>
    <x v="5"/>
    <x v="0"/>
    <x v="0"/>
    <x v="0"/>
    <n v="0"/>
    <n v="1"/>
  </r>
  <r>
    <s v="2016 Conference"/>
    <s v="Donna"/>
    <s v="Morelle"/>
    <x v="7"/>
    <x v="2"/>
    <x v="1"/>
    <x v="1"/>
    <x v="0"/>
    <n v="1"/>
    <n v="1"/>
  </r>
  <r>
    <s v="2016 Conference"/>
    <s v="Jill"/>
    <s v="Carrier"/>
    <x v="7"/>
    <x v="2"/>
    <x v="5"/>
    <x v="0"/>
    <x v="2"/>
    <n v="1"/>
    <n v="1"/>
  </r>
  <r>
    <s v="2016 Conference"/>
    <s v="Randall"/>
    <s v="Russell"/>
    <x v="7"/>
    <x v="5"/>
    <x v="1"/>
    <x v="0"/>
    <x v="2"/>
    <n v="1"/>
    <n v="1"/>
  </r>
  <r>
    <s v="2016 Conference"/>
    <s v="Clifford"/>
    <s v="Thompson"/>
    <x v="7"/>
    <x v="2"/>
    <x v="4"/>
    <x v="6"/>
    <x v="6"/>
    <n v="1"/>
    <n v="1"/>
  </r>
  <r>
    <s v="2016 Conference"/>
    <s v="Kristen"/>
    <s v="McCormack"/>
    <x v="7"/>
    <x v="2"/>
    <x v="5"/>
    <x v="7"/>
    <x v="2"/>
    <n v="1"/>
    <n v="1"/>
  </r>
  <r>
    <s v="2016 Conference"/>
    <s v="Shayna"/>
    <s v="Parker"/>
    <x v="7"/>
    <x v="2"/>
    <x v="3"/>
    <x v="1"/>
    <x v="0"/>
    <n v="1"/>
    <n v="1"/>
  </r>
  <r>
    <s v="2016 Conference"/>
    <s v="Susan"/>
    <s v="Nicholl"/>
    <x v="7"/>
    <x v="0"/>
    <x v="0"/>
    <x v="0"/>
    <x v="0"/>
    <n v="1"/>
    <n v="1"/>
  </r>
  <r>
    <s v="2016 Conference"/>
    <s v="Jennifer"/>
    <s v="Andruzzi"/>
    <x v="8"/>
    <x v="9"/>
    <x v="0"/>
    <x v="2"/>
    <x v="1"/>
    <n v="1"/>
    <n v="1"/>
  </r>
  <r>
    <s v="2016 Conference"/>
    <s v="Rebecca"/>
    <s v="Turner"/>
    <x v="8"/>
    <x v="5"/>
    <x v="9"/>
    <x v="1"/>
    <x v="1"/>
    <n v="1"/>
    <n v="1"/>
  </r>
  <r>
    <s v="2016 Conference"/>
    <s v="Sarah"/>
    <s v="Shugrue"/>
    <x v="8"/>
    <x v="6"/>
    <x v="8"/>
    <x v="2"/>
    <x v="1"/>
    <n v="1"/>
    <n v="1"/>
  </r>
  <r>
    <s v="2016 Conference"/>
    <s v="Jay"/>
    <s v="Linnehan"/>
    <x v="8"/>
    <x v="5"/>
    <x v="0"/>
    <x v="1"/>
    <x v="0"/>
    <n v="1"/>
    <n v="1"/>
  </r>
  <r>
    <s v="2016 Conference"/>
    <s v="James"/>
    <s v="Ayres"/>
    <x v="8"/>
    <x v="8"/>
    <x v="0"/>
    <x v="1"/>
    <x v="1"/>
    <n v="1"/>
    <n v="1"/>
  </r>
  <r>
    <s v="2016 Conference"/>
    <s v="Jennifer"/>
    <s v="Aronson"/>
    <x v="8"/>
    <x v="2"/>
    <x v="8"/>
    <x v="3"/>
    <x v="9"/>
    <n v="1"/>
    <n v="1"/>
  </r>
  <r>
    <s v="2016 Conference"/>
    <s v="Ashley"/>
    <s v="Bannon"/>
    <x v="8"/>
    <x v="0"/>
    <x v="6"/>
    <x v="2"/>
    <x v="1"/>
    <n v="1"/>
    <n v="1"/>
  </r>
  <r>
    <s v="2016 Conference"/>
    <s v="Jill"/>
    <s v="Goldenberg"/>
    <x v="8"/>
    <x v="2"/>
    <x v="9"/>
    <x v="0"/>
    <x v="2"/>
    <n v="0"/>
    <n v="1"/>
  </r>
  <r>
    <s v="2016 Conference"/>
    <s v="Jeff"/>
    <s v="Poulos"/>
    <x v="8"/>
    <x v="2"/>
    <x v="0"/>
    <x v="1"/>
    <x v="1"/>
    <n v="1"/>
    <n v="1"/>
  </r>
  <r>
    <s v="2016 Conference"/>
    <s v="Brian"/>
    <s v="McNulty"/>
    <x v="8"/>
    <x v="2"/>
    <x v="5"/>
    <x v="1"/>
    <x v="4"/>
    <n v="0"/>
    <n v="1"/>
  </r>
  <r>
    <s v="2016 Conference"/>
    <s v="Steve"/>
    <s v="Richmond"/>
    <x v="8"/>
    <x v="0"/>
    <x v="7"/>
    <x v="0"/>
    <x v="1"/>
    <n v="1"/>
    <n v="1"/>
  </r>
  <r>
    <s v="2016 Conference"/>
    <s v="Adrienne"/>
    <s v="Popeney"/>
    <x v="8"/>
    <x v="2"/>
    <x v="8"/>
    <x v="4"/>
    <x v="6"/>
    <n v="1"/>
    <n v="1"/>
  </r>
  <r>
    <s v="2016 Conference"/>
    <s v="Katelyn"/>
    <s v="McSweeney"/>
    <x v="8"/>
    <x v="2"/>
    <x v="8"/>
    <x v="4"/>
    <x v="6"/>
    <n v="1"/>
    <n v="1"/>
  </r>
  <r>
    <s v="2016 Conference"/>
    <s v="Jodie"/>
    <s v="Martin"/>
    <x v="8"/>
    <x v="2"/>
    <x v="8"/>
    <x v="4"/>
    <x v="6"/>
    <n v="1"/>
    <n v="1"/>
  </r>
  <r>
    <s v="2016 Conference"/>
    <s v="Madison"/>
    <s v="Snelling"/>
    <x v="8"/>
    <x v="2"/>
    <x v="2"/>
    <x v="4"/>
    <x v="6"/>
    <n v="1"/>
    <n v="1"/>
  </r>
  <r>
    <s v="2016 Conference"/>
    <s v="Brendan"/>
    <s v="Anderson"/>
    <x v="8"/>
    <x v="2"/>
    <x v="6"/>
    <x v="4"/>
    <x v="6"/>
    <n v="1"/>
    <n v="1"/>
  </r>
  <r>
    <s v="2016 Conference"/>
    <s v="Kristin"/>
    <s v="Howard"/>
    <x v="8"/>
    <x v="2"/>
    <x v="2"/>
    <x v="4"/>
    <x v="6"/>
    <n v="1"/>
    <n v="1"/>
  </r>
  <r>
    <s v="2016 Conference"/>
    <s v="Kristiana"/>
    <s v="Meyer"/>
    <x v="8"/>
    <x v="2"/>
    <x v="8"/>
    <x v="3"/>
    <x v="9"/>
    <n v="1"/>
    <n v="1"/>
  </r>
  <r>
    <s v="2016 Conference"/>
    <s v="Tricia"/>
    <s v="Brunner"/>
    <x v="8"/>
    <x v="0"/>
    <x v="3"/>
    <x v="0"/>
    <x v="1"/>
    <n v="1"/>
    <n v="1"/>
  </r>
  <r>
    <s v="2016 Conference"/>
    <s v="Marilyn"/>
    <s v="Martino"/>
    <x v="8"/>
    <x v="0"/>
    <x v="0"/>
    <x v="0"/>
    <x v="1"/>
    <n v="1"/>
    <n v="1"/>
  </r>
  <r>
    <s v="2016 Conference"/>
    <s v="Kelly"/>
    <s v="Stimson"/>
    <x v="8"/>
    <x v="6"/>
    <x v="1"/>
    <x v="2"/>
    <x v="1"/>
    <n v="1"/>
    <n v="1"/>
  </r>
  <r>
    <s v="2016 Conference"/>
    <s v="Leigh"/>
    <s v="Handschuh"/>
    <x v="8"/>
    <x v="2"/>
    <x v="8"/>
    <x v="3"/>
    <x v="9"/>
    <n v="1"/>
    <n v="1"/>
  </r>
  <r>
    <s v="2016 Conference"/>
    <s v="Carol"/>
    <s v="Lavoie Schuster"/>
    <x v="8"/>
    <x v="5"/>
    <x v="1"/>
    <x v="1"/>
    <x v="1"/>
    <n v="1"/>
    <n v="1"/>
  </r>
  <r>
    <s v="2016 Conference"/>
    <s v="David"/>
    <s v="Shapiro"/>
    <x v="8"/>
    <x v="2"/>
    <x v="0"/>
    <x v="4"/>
    <x v="6"/>
    <n v="1"/>
    <n v="1"/>
  </r>
  <r>
    <s v="2016 Conference"/>
    <s v="Jeri"/>
    <s v="Foutter"/>
    <x v="8"/>
    <x v="2"/>
    <x v="10"/>
    <x v="5"/>
    <x v="9"/>
    <n v="0"/>
    <n v="1"/>
  </r>
  <r>
    <s v="2016 Conference"/>
    <s v="Jennifer"/>
    <s v="Ubaldino"/>
    <x v="8"/>
    <x v="0"/>
    <x v="8"/>
    <x v="2"/>
    <x v="1"/>
    <n v="1"/>
    <n v="1"/>
  </r>
  <r>
    <s v="2016 Conference"/>
    <s v="Stephanie"/>
    <s v="Guidry"/>
    <x v="8"/>
    <x v="2"/>
    <x v="8"/>
    <x v="3"/>
    <x v="9"/>
    <n v="1"/>
    <n v="1"/>
  </r>
  <r>
    <s v="2016 Conference"/>
    <s v="Erin"/>
    <s v="Chatham"/>
    <x v="8"/>
    <x v="9"/>
    <x v="10"/>
    <x v="2"/>
    <x v="1"/>
    <n v="1"/>
    <n v="1"/>
  </r>
  <r>
    <s v="2016 Conference"/>
    <s v="Michael"/>
    <s v="Underhill"/>
    <x v="8"/>
    <x v="2"/>
    <x v="8"/>
    <x v="1"/>
    <x v="1"/>
    <n v="1"/>
    <n v="1"/>
  </r>
  <r>
    <s v="2016 Conference"/>
    <s v="George"/>
    <s v="Nugent"/>
    <x v="8"/>
    <x v="5"/>
    <x v="3"/>
    <x v="1"/>
    <x v="0"/>
    <n v="1"/>
    <n v="1"/>
  </r>
  <r>
    <s v="2016 Conference"/>
    <s v="Amanda"/>
    <s v="Holm"/>
    <x v="8"/>
    <x v="2"/>
    <x v="8"/>
    <x v="3"/>
    <x v="9"/>
    <n v="1"/>
    <n v="1"/>
  </r>
  <r>
    <s v="2016 Conference"/>
    <s v="Kate"/>
    <s v="Henderson"/>
    <x v="9"/>
    <x v="2"/>
    <x v="2"/>
    <x v="0"/>
    <x v="6"/>
    <n v="1"/>
    <n v="1"/>
  </r>
  <r>
    <s v="2016 Conference"/>
    <s v="Franc"/>
    <s v="Castro"/>
    <x v="9"/>
    <x v="0"/>
    <x v="2"/>
    <x v="1"/>
    <x v="1"/>
    <n v="1"/>
    <n v="1"/>
  </r>
  <r>
    <s v="2016 Conference"/>
    <s v="Chris"/>
    <s v="Cotrone"/>
    <x v="9"/>
    <x v="2"/>
    <x v="6"/>
    <x v="4"/>
    <x v="1"/>
    <n v="1"/>
    <n v="1"/>
  </r>
  <r>
    <s v="2016 Conference"/>
    <s v="Candy"/>
    <s v="Beckwith"/>
    <x v="9"/>
    <x v="5"/>
    <x v="2"/>
    <x v="0"/>
    <x v="1"/>
    <n v="1"/>
    <n v="1"/>
  </r>
  <r>
    <s v="2016 Conference"/>
    <s v="Jason"/>
    <s v="Lang"/>
    <x v="9"/>
    <x v="5"/>
    <x v="6"/>
    <x v="0"/>
    <x v="1"/>
    <n v="1"/>
    <n v="1"/>
  </r>
  <r>
    <s v="2016 Conference"/>
    <s v="Audrey"/>
    <s v="Falk"/>
    <x v="9"/>
    <x v="5"/>
    <x v="8"/>
    <x v="0"/>
    <x v="2"/>
    <n v="1"/>
    <n v="1"/>
  </r>
  <r>
    <s v="2016 Conference"/>
    <s v="Erin"/>
    <s v="Presutti"/>
    <x v="9"/>
    <x v="9"/>
    <x v="8"/>
    <x v="0"/>
    <x v="2"/>
    <n v="1"/>
    <n v="1"/>
  </r>
  <r>
    <s v="2016 Conference"/>
    <s v="Jordan"/>
    <s v="Caress-Wheelwright"/>
    <x v="9"/>
    <x v="10"/>
    <x v="2"/>
    <x v="1"/>
    <x v="0"/>
    <n v="1"/>
    <n v="1"/>
  </r>
  <r>
    <s v="2016 Conference"/>
    <s v="Mike"/>
    <s v="McCormick"/>
    <x v="9"/>
    <x v="2"/>
    <x v="6"/>
    <x v="4"/>
    <x v="6"/>
    <n v="1"/>
    <n v="1"/>
  </r>
  <r>
    <s v="2016 Conference"/>
    <s v="John"/>
    <s v="Manning"/>
    <x v="9"/>
    <x v="2"/>
    <x v="0"/>
    <x v="0"/>
    <x v="2"/>
    <n v="1"/>
    <n v="1"/>
  </r>
  <r>
    <s v="2016 Conference"/>
    <s v="Dennis"/>
    <s v="McCarthy"/>
    <x v="9"/>
    <x v="4"/>
    <x v="11"/>
    <x v="6"/>
    <x v="6"/>
    <n v="1"/>
    <n v="1"/>
  </r>
  <r>
    <s v="2016 Conference"/>
    <s v="Erica"/>
    <s v="Young"/>
    <x v="9"/>
    <x v="0"/>
    <x v="0"/>
    <x v="4"/>
    <x v="1"/>
    <n v="0"/>
    <n v="1"/>
  </r>
  <r>
    <s v="2016 Conference"/>
    <s v="Lisa"/>
    <s v="Limonciello"/>
    <x v="9"/>
    <x v="0"/>
    <x v="2"/>
    <x v="4"/>
    <x v="1"/>
    <n v="0"/>
    <n v="1"/>
  </r>
  <r>
    <s v="2016 Conference"/>
    <s v="Kristen"/>
    <s v="Heintz-Perkins"/>
    <x v="9"/>
    <x v="2"/>
    <x v="2"/>
    <x v="5"/>
    <x v="7"/>
    <n v="0"/>
    <n v="1"/>
  </r>
  <r>
    <s v="2016 Conference"/>
    <s v="Allison"/>
    <s v="Caffrey"/>
    <x v="9"/>
    <x v="2"/>
    <x v="1"/>
    <x v="4"/>
    <x v="1"/>
    <n v="1"/>
    <n v="1"/>
  </r>
  <r>
    <s v="2016 Conference"/>
    <s v="Sharlene"/>
    <s v="Sallet"/>
    <x v="9"/>
    <x v="0"/>
    <x v="10"/>
    <x v="2"/>
    <x v="1"/>
    <n v="1"/>
    <n v="1"/>
  </r>
  <r>
    <s v="2016 Conference"/>
    <s v="Kerry"/>
    <s v="Brennan"/>
    <x v="9"/>
    <x v="6"/>
    <x v="4"/>
    <x v="3"/>
    <x v="4"/>
    <n v="1"/>
    <n v="1"/>
  </r>
  <r>
    <s v="2016 Conference"/>
    <s v="Ivy"/>
    <s v="Nagahiro"/>
    <x v="9"/>
    <x v="2"/>
    <x v="2"/>
    <x v="2"/>
    <x v="1"/>
    <n v="1"/>
    <n v="1"/>
  </r>
  <r>
    <s v="2016 Conference"/>
    <s v="Emily"/>
    <s v="Procknal"/>
    <x v="9"/>
    <x v="2"/>
    <x v="7"/>
    <x v="0"/>
    <x v="1"/>
    <n v="0"/>
    <n v="1"/>
  </r>
  <r>
    <s v="2016 Conference"/>
    <s v="Mary"/>
    <s v="Driscoll"/>
    <x v="9"/>
    <x v="2"/>
    <x v="1"/>
    <x v="5"/>
    <x v="4"/>
    <n v="1"/>
    <n v="1"/>
  </r>
  <r>
    <s v="2016 Conference"/>
    <s v="Tyler"/>
    <s v="Seever"/>
    <x v="9"/>
    <x v="2"/>
    <x v="3"/>
    <x v="2"/>
    <x v="1"/>
    <n v="1"/>
    <n v="1"/>
  </r>
  <r>
    <s v="2016 Conference"/>
    <s v="Lori"/>
    <s v="Ashline"/>
    <x v="9"/>
    <x v="2"/>
    <x v="5"/>
    <x v="5"/>
    <x v="1"/>
    <n v="0"/>
    <n v="1"/>
  </r>
  <r>
    <s v="2016 Conference"/>
    <s v="Stephen"/>
    <s v="Brand"/>
    <x v="9"/>
    <x v="8"/>
    <x v="1"/>
    <x v="1"/>
    <x v="3"/>
    <n v="1"/>
    <n v="1"/>
  </r>
  <r>
    <s v="2016 Conference"/>
    <s v="Sylvia"/>
    <s v="de Haas-Phillips"/>
    <x v="9"/>
    <x v="8"/>
    <x v="5"/>
    <x v="5"/>
    <x v="5"/>
    <n v="1"/>
    <n v="1"/>
  </r>
  <r>
    <s v="2016 Conference"/>
    <s v="Caron"/>
    <s v="Hobin"/>
    <x v="9"/>
    <x v="8"/>
    <x v="1"/>
    <x v="1"/>
    <x v="3"/>
    <n v="1"/>
    <n v="1"/>
  </r>
  <r>
    <s v="2016 Conference"/>
    <s v="Ariel"/>
    <s v="Brooks"/>
    <x v="9"/>
    <x v="2"/>
    <x v="1"/>
    <x v="2"/>
    <x v="1"/>
    <n v="1"/>
    <n v="1"/>
  </r>
  <r>
    <s v="2016 Conference"/>
    <s v="Kim"/>
    <s v="Warnick"/>
    <x v="9"/>
    <x v="2"/>
    <x v="8"/>
    <x v="2"/>
    <x v="1"/>
    <n v="1"/>
    <n v="1"/>
  </r>
  <r>
    <s v="2016 Conference"/>
    <s v="Lisa"/>
    <s v="Hicks"/>
    <x v="9"/>
    <x v="2"/>
    <x v="9"/>
    <x v="0"/>
    <x v="2"/>
    <n v="0"/>
    <n v="1"/>
  </r>
  <r>
    <s v="2016 Conference"/>
    <s v="Jonathan"/>
    <s v="Richardson"/>
    <x v="9"/>
    <x v="2"/>
    <x v="8"/>
    <x v="1"/>
    <x v="6"/>
    <n v="1"/>
    <n v="1"/>
  </r>
  <r>
    <s v="2016 Conference"/>
    <s v="Molly"/>
    <s v="Korobkin"/>
    <x v="9"/>
    <x v="2"/>
    <x v="4"/>
    <x v="3"/>
    <x v="0"/>
    <n v="1"/>
    <n v="1"/>
  </r>
  <r>
    <s v="2016 Conference"/>
    <s v="Cheryl"/>
    <s v="Cumings"/>
    <x v="9"/>
    <x v="2"/>
    <x v="0"/>
    <x v="0"/>
    <x v="2"/>
    <n v="1"/>
    <n v="1"/>
  </r>
  <r>
    <s v="2016 Conference"/>
    <s v="Terry"/>
    <s v="Moran"/>
    <x v="9"/>
    <x v="10"/>
    <x v="0"/>
    <x v="0"/>
    <x v="2"/>
    <n v="1"/>
    <n v="1"/>
  </r>
  <r>
    <s v="2016 Conference"/>
    <s v="Valerie"/>
    <s v="Frias"/>
    <x v="9"/>
    <x v="0"/>
    <x v="0"/>
    <x v="1"/>
    <x v="1"/>
    <n v="1"/>
    <n v="1"/>
  </r>
  <r>
    <s v="2016 Conference"/>
    <s v="Kate"/>
    <s v="Lockhart"/>
    <x v="9"/>
    <x v="2"/>
    <x v="2"/>
    <x v="2"/>
    <x v="1"/>
    <n v="0"/>
    <n v="1"/>
  </r>
  <r>
    <s v="2016 Conference"/>
    <s v="Alison"/>
    <s v="Carter Marlow"/>
    <x v="9"/>
    <x v="2"/>
    <x v="1"/>
    <x v="4"/>
    <x v="1"/>
    <n v="0"/>
    <n v="1"/>
  </r>
  <r>
    <s v="2016 Conference"/>
    <s v="Bakari"/>
    <s v="Olivetti"/>
    <x v="9"/>
    <x v="2"/>
    <x v="5"/>
    <x v="0"/>
    <x v="1"/>
    <n v="0"/>
    <n v="1"/>
  </r>
  <r>
    <s v="2016 Conference"/>
    <s v="Rani"/>
    <s v="Gould"/>
    <x v="9"/>
    <x v="8"/>
    <x v="8"/>
    <x v="3"/>
    <x v="6"/>
    <n v="0"/>
    <n v="1"/>
  </r>
  <r>
    <s v="2016 Conference"/>
    <s v="John"/>
    <s v="Lindamood"/>
    <x v="9"/>
    <x v="2"/>
    <x v="1"/>
    <x v="2"/>
    <x v="1"/>
    <n v="0"/>
    <n v="1"/>
  </r>
  <r>
    <s v="2016 Conference"/>
    <s v="Kambiz"/>
    <s v="Maali"/>
    <x v="9"/>
    <x v="2"/>
    <x v="1"/>
    <x v="2"/>
    <x v="1"/>
    <n v="0"/>
    <n v="1"/>
  </r>
  <r>
    <s v="2016 Conference"/>
    <s v="Letitia"/>
    <s v="Howland"/>
    <x v="9"/>
    <x v="2"/>
    <x v="1"/>
    <x v="5"/>
    <x v="4"/>
    <n v="1"/>
    <n v="1"/>
  </r>
  <r>
    <s v="2016 Conference"/>
    <s v="Ed"/>
    <s v="Kelley"/>
    <x v="9"/>
    <x v="2"/>
    <x v="0"/>
    <x v="5"/>
    <x v="4"/>
    <n v="1"/>
    <n v="1"/>
  </r>
  <r>
    <s v="2016 Conference"/>
    <s v="India"/>
    <s v="Rose"/>
    <x v="9"/>
    <x v="1"/>
    <x v="7"/>
    <x v="0"/>
    <x v="2"/>
    <n v="1"/>
    <n v="1"/>
  </r>
  <r>
    <s v="2016 Conference"/>
    <s v="Jill"/>
    <s v="Dixon"/>
    <x v="9"/>
    <x v="0"/>
    <x v="0"/>
    <x v="0"/>
    <x v="0"/>
    <n v="1"/>
    <n v="1"/>
  </r>
  <r>
    <s v="2016 Conference"/>
    <s v="Erica"/>
    <s v="Levy"/>
    <x v="9"/>
    <x v="3"/>
    <x v="5"/>
    <x v="0"/>
    <x v="2"/>
    <n v="0"/>
    <n v="1"/>
  </r>
  <r>
    <s v="2016 Conference"/>
    <s v="Felicia"/>
    <s v="Pierce"/>
    <x v="9"/>
    <x v="2"/>
    <x v="1"/>
    <x v="4"/>
    <x v="1"/>
    <n v="0"/>
    <n v="1"/>
  </r>
  <r>
    <s v="2016 Conference"/>
    <s v="Megan"/>
    <s v="Beliveau"/>
    <x v="9"/>
    <x v="8"/>
    <x v="2"/>
    <x v="0"/>
    <x v="0"/>
    <n v="0"/>
    <n v="1"/>
  </r>
  <r>
    <s v="2016 Conference"/>
    <s v="Sarah"/>
    <s v="Young"/>
    <x v="9"/>
    <x v="2"/>
    <x v="2"/>
    <x v="4"/>
    <x v="1"/>
    <n v="1"/>
    <n v="1"/>
  </r>
  <r>
    <s v="2016 Conference"/>
    <s v="Corinne"/>
    <s v="Wardian"/>
    <x v="9"/>
    <x v="2"/>
    <x v="2"/>
    <x v="5"/>
    <x v="7"/>
    <n v="0"/>
    <n v="1"/>
  </r>
  <r>
    <s v="2016 Conference"/>
    <s v="Rachel"/>
    <s v="Kent"/>
    <x v="9"/>
    <x v="6"/>
    <x v="4"/>
    <x v="3"/>
    <x v="4"/>
    <n v="1"/>
    <n v="1"/>
  </r>
  <r>
    <s v="2016 Conference"/>
    <s v="Lisa"/>
    <s v="Jurras-Buchanan"/>
    <x v="9"/>
    <x v="0"/>
    <x v="2"/>
    <x v="6"/>
    <x v="6"/>
    <n v="1"/>
    <n v="1"/>
  </r>
  <r>
    <s v="2016 Conference"/>
    <s v="Lucy"/>
    <s v="Sweeney"/>
    <x v="9"/>
    <x v="0"/>
    <x v="2"/>
    <x v="6"/>
    <x v="6"/>
    <n v="1"/>
    <n v="1"/>
  </r>
  <r>
    <s v="2016 Conference"/>
    <s v="Dean"/>
    <s v="Redfearn"/>
    <x v="9"/>
    <x v="0"/>
    <x v="2"/>
    <x v="6"/>
    <x v="6"/>
    <n v="1"/>
    <n v="1"/>
  </r>
  <r>
    <s v="2016 Conference"/>
    <s v="Sarah"/>
    <s v="Wiggins"/>
    <x v="9"/>
    <x v="0"/>
    <x v="2"/>
    <x v="6"/>
    <x v="6"/>
    <n v="1"/>
    <n v="1"/>
  </r>
  <r>
    <s v="2016 Conference"/>
    <s v="Safeeyah"/>
    <s v="Quereshi"/>
    <x v="9"/>
    <x v="0"/>
    <x v="2"/>
    <x v="6"/>
    <x v="6"/>
    <n v="1"/>
    <n v="1"/>
  </r>
  <r>
    <s v="2016 Conference"/>
    <s v="Sara"/>
    <s v="MacKenzie"/>
    <x v="9"/>
    <x v="0"/>
    <x v="2"/>
    <x v="6"/>
    <x v="6"/>
    <n v="1"/>
    <n v="1"/>
  </r>
  <r>
    <s v="2016 Conference"/>
    <s v="Ross"/>
    <s v="Condit"/>
    <x v="9"/>
    <x v="0"/>
    <x v="6"/>
    <x v="6"/>
    <x v="6"/>
    <n v="1"/>
    <n v="1"/>
  </r>
  <r>
    <s v="2016 Conference"/>
    <s v="Amanda"/>
    <s v="Chin"/>
    <x v="9"/>
    <x v="0"/>
    <x v="6"/>
    <x v="6"/>
    <x v="6"/>
    <n v="1"/>
    <n v="1"/>
  </r>
  <r>
    <s v="2016 Conference"/>
    <s v="Ashley"/>
    <s v="Harton-Powell"/>
    <x v="9"/>
    <x v="2"/>
    <x v="8"/>
    <x v="2"/>
    <x v="0"/>
    <n v="0"/>
    <n v="1"/>
  </r>
  <r>
    <s v="2016 Conference"/>
    <s v="Karen"/>
    <s v="Chretien"/>
    <x v="9"/>
    <x v="2"/>
    <x v="2"/>
    <x v="1"/>
    <x v="0"/>
    <n v="1"/>
    <n v="1"/>
  </r>
  <r>
    <s v="2016 Conference"/>
    <s v="Lisa"/>
    <s v="Welcome"/>
    <x v="9"/>
    <x v="6"/>
    <x v="1"/>
    <x v="6"/>
    <x v="6"/>
    <n v="0"/>
    <n v="1"/>
  </r>
  <r>
    <s v="2016 Conference"/>
    <s v="Rachel"/>
    <s v="BenDavid"/>
    <x v="9"/>
    <x v="1"/>
    <x v="7"/>
    <x v="0"/>
    <x v="2"/>
    <n v="1"/>
    <n v="1"/>
  </r>
  <r>
    <s v="2016 Conference"/>
    <s v="Grace"/>
    <s v="Robinson"/>
    <x v="9"/>
    <x v="1"/>
    <x v="7"/>
    <x v="0"/>
    <x v="2"/>
    <n v="1"/>
    <n v="1"/>
  </r>
  <r>
    <s v="2016 Conference"/>
    <s v="Ryan"/>
    <s v="Searle"/>
    <x v="9"/>
    <x v="1"/>
    <x v="7"/>
    <x v="0"/>
    <x v="2"/>
    <n v="1"/>
    <n v="1"/>
  </r>
  <r>
    <s v="2016 Conference"/>
    <s v="Nathan"/>
    <s v="Stowell"/>
    <x v="9"/>
    <x v="9"/>
    <x v="3"/>
    <x v="3"/>
    <x v="1"/>
    <n v="0"/>
    <n v="1"/>
  </r>
  <r>
    <s v="2016 Conference"/>
    <s v="Douglas"/>
    <s v="Daigle"/>
    <x v="9"/>
    <x v="6"/>
    <x v="5"/>
    <x v="2"/>
    <x v="0"/>
    <n v="0"/>
    <n v="1"/>
  </r>
  <r>
    <s v="2016 Conference"/>
    <s v="Lauren"/>
    <s v="Milione"/>
    <x v="9"/>
    <x v="2"/>
    <x v="2"/>
    <x v="4"/>
    <x v="1"/>
    <n v="1"/>
    <n v="1"/>
  </r>
  <r>
    <s v="2016 Conference"/>
    <s v="Peter"/>
    <s v="Darling"/>
    <x v="9"/>
    <x v="2"/>
    <x v="8"/>
    <x v="4"/>
    <x v="1"/>
    <n v="1"/>
    <n v="1"/>
  </r>
  <r>
    <s v="2016 Conference"/>
    <s v="Matt"/>
    <s v="Cooney"/>
    <x v="9"/>
    <x v="2"/>
    <x v="0"/>
    <x v="0"/>
    <x v="1"/>
    <n v="1"/>
    <n v="1"/>
  </r>
  <r>
    <s v="2016 Conference"/>
    <s v="Carolyn"/>
    <s v="Grimes"/>
    <x v="9"/>
    <x v="2"/>
    <x v="8"/>
    <x v="2"/>
    <x v="1"/>
    <n v="0"/>
    <n v="1"/>
  </r>
  <r>
    <s v="2016 Conference"/>
    <s v="Melissa"/>
    <s v="Remley"/>
    <x v="9"/>
    <x v="0"/>
    <x v="2"/>
    <x v="1"/>
    <x v="2"/>
    <n v="1"/>
    <n v="1"/>
  </r>
  <r>
    <s v="2016 Conference"/>
    <s v="Helen"/>
    <s v="Crary"/>
    <x v="9"/>
    <x v="0"/>
    <x v="7"/>
    <x v="1"/>
    <x v="2"/>
    <n v="1"/>
    <n v="1"/>
  </r>
  <r>
    <s v="2016 Conference"/>
    <s v="Kelsey"/>
    <s v="Renner"/>
    <x v="9"/>
    <x v="2"/>
    <x v="2"/>
    <x v="4"/>
    <x v="6"/>
    <n v="1"/>
    <n v="1"/>
  </r>
  <r>
    <s v="2016 Conference"/>
    <s v="Tanya"/>
    <s v="Mascary"/>
    <x v="9"/>
    <x v="2"/>
    <x v="4"/>
    <x v="3"/>
    <x v="0"/>
    <n v="1"/>
    <n v="1"/>
  </r>
  <r>
    <s v="2016 Conference"/>
    <s v="Mark"/>
    <s v="Showan"/>
    <x v="9"/>
    <x v="9"/>
    <x v="8"/>
    <x v="5"/>
    <x v="7"/>
    <n v="0"/>
    <n v="1"/>
  </r>
  <r>
    <s v="2016 Conference"/>
    <s v="Calla"/>
    <s v="Mattox"/>
    <x v="9"/>
    <x v="0"/>
    <x v="5"/>
    <x v="5"/>
    <x v="6"/>
    <n v="0"/>
    <n v="1"/>
  </r>
  <r>
    <s v="2016 Conference"/>
    <s v="Sarah"/>
    <s v="Ward"/>
    <x v="9"/>
    <x v="2"/>
    <x v="5"/>
    <x v="3"/>
    <x v="6"/>
    <n v="0"/>
    <n v="1"/>
  </r>
  <r>
    <s v="2016 Conference"/>
    <s v="Paige"/>
    <s v="Begley"/>
    <x v="9"/>
    <x v="5"/>
    <x v="5"/>
    <x v="0"/>
    <x v="2"/>
    <n v="1"/>
    <n v="1"/>
  </r>
  <r>
    <s v="2016 Conference"/>
    <s v="Kira"/>
    <s v="Terrill"/>
    <x v="9"/>
    <x v="6"/>
    <x v="8"/>
    <x v="3"/>
    <x v="6"/>
    <n v="0"/>
    <n v="1"/>
  </r>
  <r>
    <s v="2016 Conference"/>
    <s v="Erin"/>
    <s v="Halsey"/>
    <x v="9"/>
    <x v="2"/>
    <x v="9"/>
    <x v="0"/>
    <x v="2"/>
    <n v="1"/>
    <n v="1"/>
  </r>
  <r>
    <s v="2016 Conference"/>
    <s v="Dennis"/>
    <s v="Ringland"/>
    <x v="9"/>
    <x v="2"/>
    <x v="2"/>
    <x v="6"/>
    <x v="6"/>
    <n v="1"/>
    <n v="1"/>
  </r>
  <r>
    <s v="2016 Conference"/>
    <s v="Sara"/>
    <s v="Parr"/>
    <x v="9"/>
    <x v="2"/>
    <x v="2"/>
    <x v="1"/>
    <x v="1"/>
    <n v="0"/>
    <n v="1"/>
  </r>
  <r>
    <s v="2016 Conference"/>
    <s v="Dean"/>
    <s v="Tsouvalas"/>
    <x v="9"/>
    <x v="5"/>
    <x v="6"/>
    <x v="4"/>
    <x v="0"/>
    <n v="0"/>
    <n v="1"/>
  </r>
  <r>
    <s v="2016 Conference"/>
    <s v="Benjamin"/>
    <s v="Cottingham"/>
    <x v="9"/>
    <x v="2"/>
    <x v="3"/>
    <x v="0"/>
    <x v="0"/>
    <n v="0"/>
    <n v="1"/>
  </r>
  <r>
    <s v="2016 Conference"/>
    <s v="Gina"/>
    <s v="Amodio"/>
    <x v="9"/>
    <x v="2"/>
    <x v="8"/>
    <x v="0"/>
    <x v="1"/>
    <n v="1"/>
    <n v="1"/>
  </r>
  <r>
    <s v="2016 Conference"/>
    <s v="Stephanie"/>
    <s v="Berkowitz"/>
    <x v="9"/>
    <x v="2"/>
    <x v="1"/>
    <x v="3"/>
    <x v="1"/>
    <n v="1"/>
    <n v="1"/>
  </r>
  <r>
    <s v="2016 Conference"/>
    <s v="Lynn"/>
    <s v="Bratley"/>
    <x v="9"/>
    <x v="2"/>
    <x v="0"/>
    <x v="0"/>
    <x v="2"/>
    <n v="1"/>
    <n v="1"/>
  </r>
  <r>
    <s v="2016 Conference"/>
    <s v="Jill"/>
    <s v="Dagilis"/>
    <x v="9"/>
    <x v="6"/>
    <x v="0"/>
    <x v="3"/>
    <x v="4"/>
    <n v="1"/>
    <n v="1"/>
  </r>
  <r>
    <s v="2016 Conference"/>
    <s v="Toni"/>
    <s v="Elka"/>
    <x v="9"/>
    <x v="2"/>
    <x v="0"/>
    <x v="2"/>
    <x v="1"/>
    <n v="0"/>
    <n v="1"/>
  </r>
  <r>
    <s v="2016 Conference"/>
    <s v="Laurie"/>
    <s v="Flanagan"/>
    <x v="9"/>
    <x v="0"/>
    <x v="0"/>
    <x v="0"/>
    <x v="0"/>
    <n v="1"/>
    <n v="1"/>
  </r>
  <r>
    <s v="2016 Conference"/>
    <s v="Dawn"/>
    <s v="Grenier"/>
    <x v="9"/>
    <x v="5"/>
    <x v="2"/>
    <x v="6"/>
    <x v="6"/>
    <n v="1"/>
    <n v="1"/>
  </r>
  <r>
    <s v="2016 Conference"/>
    <s v="Liz"/>
    <s v="Kinchen"/>
    <x v="9"/>
    <x v="5"/>
    <x v="0"/>
    <x v="0"/>
    <x v="1"/>
    <n v="1"/>
    <n v="1"/>
  </r>
  <r>
    <s v="2016 Conference"/>
    <s v="Thomas"/>
    <s v="King"/>
    <x v="9"/>
    <x v="2"/>
    <x v="0"/>
    <x v="0"/>
    <x v="1"/>
    <n v="1"/>
    <n v="1"/>
  </r>
  <r>
    <s v="2016 Conference"/>
    <s v="Linda"/>
    <s v="Noonan"/>
    <x v="9"/>
    <x v="2"/>
    <x v="0"/>
    <x v="0"/>
    <x v="0"/>
    <n v="1"/>
    <n v="1"/>
  </r>
  <r>
    <s v="2016 Conference"/>
    <s v="Eileen"/>
    <s v="Oleary"/>
    <x v="9"/>
    <x v="6"/>
    <x v="2"/>
    <x v="6"/>
    <x v="0"/>
    <n v="0"/>
    <n v="1"/>
  </r>
  <r>
    <s v="2016 Conference"/>
    <s v="Michelle"/>
    <s v="Persson Reilly"/>
    <x v="9"/>
    <x v="0"/>
    <x v="0"/>
    <x v="4"/>
    <x v="1"/>
    <n v="0"/>
    <n v="1"/>
  </r>
  <r>
    <s v="2016 Conference"/>
    <s v="Pamela"/>
    <s v="Civins"/>
    <x v="9"/>
    <x v="2"/>
    <x v="0"/>
    <x v="4"/>
    <x v="1"/>
    <n v="1"/>
    <n v="1"/>
  </r>
  <r>
    <s v="2016 Conference"/>
    <s v="Skye"/>
    <s v="Kramer"/>
    <x v="9"/>
    <x v="2"/>
    <x v="0"/>
    <x v="0"/>
    <x v="0"/>
    <n v="1"/>
    <n v="1"/>
  </r>
  <r>
    <s v="2016 Conference"/>
    <s v="Judy"/>
    <s v="Golden"/>
    <x v="9"/>
    <x v="0"/>
    <x v="0"/>
    <x v="1"/>
    <x v="0"/>
    <n v="0"/>
    <n v="1"/>
  </r>
  <r>
    <s v="2016 Conference"/>
    <s v="Bryan"/>
    <s v="Van Dorpe"/>
    <x v="9"/>
    <x v="2"/>
    <x v="0"/>
    <x v="2"/>
    <x v="1"/>
    <n v="1"/>
    <n v="1"/>
  </r>
  <r>
    <s v="2016 Conference"/>
    <s v="Ellen"/>
    <s v="Solomita"/>
    <x v="9"/>
    <x v="2"/>
    <x v="2"/>
    <x v="5"/>
    <x v="4"/>
    <n v="1"/>
    <n v="1"/>
  </r>
  <r>
    <s v="2016 Conference"/>
    <s v="Kathryn"/>
    <s v="Fenneman"/>
    <x v="9"/>
    <x v="2"/>
    <x v="0"/>
    <x v="0"/>
    <x v="2"/>
    <n v="1"/>
    <n v="1"/>
  </r>
  <r>
    <s v="2016 Conference"/>
    <s v="Debbie"/>
    <s v="Cleveland"/>
    <x v="9"/>
    <x v="0"/>
    <x v="0"/>
    <x v="0"/>
    <x v="2"/>
    <n v="1"/>
    <n v="1"/>
  </r>
  <r>
    <s v="2016 Conference"/>
    <s v="Jennifer"/>
    <s v="Bray"/>
    <x v="9"/>
    <x v="2"/>
    <x v="1"/>
    <x v="0"/>
    <x v="1"/>
    <n v="1"/>
    <n v="1"/>
  </r>
  <r>
    <s v="2016 Conference"/>
    <s v="Joe"/>
    <s v="Walsh"/>
    <x v="9"/>
    <x v="2"/>
    <x v="0"/>
    <x v="0"/>
    <x v="2"/>
    <n v="1"/>
    <n v="1"/>
  </r>
  <r>
    <s v="2016 Conference"/>
    <s v="Megan"/>
    <s v="Whilden"/>
    <x v="9"/>
    <x v="7"/>
    <x v="0"/>
    <x v="0"/>
    <x v="2"/>
    <n v="1"/>
    <n v="1"/>
  </r>
  <r>
    <s v="2016 Conference"/>
    <s v="Katrina"/>
    <s v="Shaw"/>
    <x v="9"/>
    <x v="2"/>
    <x v="0"/>
    <x v="2"/>
    <x v="1"/>
    <n v="1"/>
    <n v="1"/>
  </r>
  <r>
    <s v="2016 Conference"/>
    <s v="Rachel"/>
    <s v="Madariaga"/>
    <x v="9"/>
    <x v="4"/>
    <x v="13"/>
    <x v="6"/>
    <x v="6"/>
    <n v="1"/>
    <n v="1"/>
  </r>
  <r>
    <s v="2016 Conference"/>
    <s v="Marie"/>
    <s v="Duggan"/>
    <x v="9"/>
    <x v="2"/>
    <x v="0"/>
    <x v="1"/>
    <x v="2"/>
    <n v="1"/>
    <n v="1"/>
  </r>
  <r>
    <s v="2016 Conference"/>
    <s v="Susan"/>
    <s v="Robinson"/>
    <x v="9"/>
    <x v="2"/>
    <x v="0"/>
    <x v="0"/>
    <x v="2"/>
    <n v="1"/>
    <n v="1"/>
  </r>
  <r>
    <s v="2016 Conference"/>
    <s v="Amanda"/>
    <s v="Schutt"/>
    <x v="9"/>
    <x v="2"/>
    <x v="3"/>
    <x v="6"/>
    <x v="1"/>
    <n v="1"/>
    <n v="1"/>
  </r>
  <r>
    <s v="2016 Conference"/>
    <s v="Ellen"/>
    <s v="Ganley"/>
    <x v="9"/>
    <x v="6"/>
    <x v="2"/>
    <x v="3"/>
    <x v="4"/>
    <n v="1"/>
    <n v="1"/>
  </r>
  <r>
    <s v="2016 Conference"/>
    <s v="Madeline"/>
    <s v="Gordon"/>
    <x v="9"/>
    <x v="2"/>
    <x v="2"/>
    <x v="0"/>
    <x v="0"/>
    <n v="1"/>
    <n v="1"/>
  </r>
  <r>
    <s v="2016 Conference"/>
    <s v="Michael"/>
    <s v="Lissack"/>
    <x v="9"/>
    <x v="2"/>
    <x v="0"/>
    <x v="0"/>
    <x v="2"/>
    <n v="1"/>
    <n v="1"/>
  </r>
  <r>
    <s v="2016 Conference"/>
    <s v="Kathy"/>
    <s v="Eckles"/>
    <x v="10"/>
    <x v="11"/>
    <x v="9"/>
    <x v="8"/>
    <x v="3"/>
    <n v="1"/>
    <n v="1"/>
  </r>
  <r>
    <s v="2016 Conference"/>
    <s v="Lindsay"/>
    <s v="Brown"/>
    <x v="10"/>
    <x v="2"/>
    <x v="2"/>
    <x v="8"/>
    <x v="3"/>
    <n v="0"/>
    <n v="1"/>
  </r>
  <r>
    <s v="2016 Conference"/>
    <s v="Rebecca"/>
    <s v="Petersen"/>
    <x v="10"/>
    <x v="3"/>
    <x v="1"/>
    <x v="8"/>
    <x v="3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22:J23" firstHeaderRow="0" firstDataRow="1" firstDataCol="0"/>
  <pivotFields count="10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um of Current Member?" fld="8" baseField="0" baseItem="0"/>
    <dataField name="Sum of Attendees?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22:F33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4"/>
        <item x="9"/>
        <item x="6"/>
        <item x="5"/>
        <item x="0"/>
        <item x="7"/>
        <item x="1"/>
        <item x="8"/>
        <item x="2"/>
        <item x="3"/>
        <item t="default"/>
      </items>
    </pivotField>
    <pivotField showAll="0"/>
    <pivotField dataField="1" showAll="0"/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Attendees?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2:B32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10">
        <item x="0"/>
        <item x="5"/>
        <item x="4"/>
        <item x="6"/>
        <item x="1"/>
        <item x="3"/>
        <item x="2"/>
        <item x="7"/>
        <item x="8"/>
        <item t="default"/>
      </items>
    </pivotField>
    <pivotField showAll="0"/>
    <pivotField showAll="0"/>
    <pivotField dataField="1" showAll="0"/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ttendees?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3:J18" firstHeaderRow="1" firstDataRow="1" firstDataCol="1"/>
  <pivotFields count="10">
    <pivotField showAll="0"/>
    <pivotField showAll="0"/>
    <pivotField showAll="0"/>
    <pivotField showAll="0"/>
    <pivotField showAll="0"/>
    <pivotField axis="axisRow" showAll="0">
      <items count="15">
        <item x="7"/>
        <item x="6"/>
        <item x="9"/>
        <item x="2"/>
        <item x="0"/>
        <item x="10"/>
        <item x="4"/>
        <item x="12"/>
        <item x="11"/>
        <item x="3"/>
        <item x="5"/>
        <item x="8"/>
        <item x="1"/>
        <item x="13"/>
        <item t="default"/>
      </items>
    </pivotField>
    <pivotField showAll="0"/>
    <pivotField showAll="0"/>
    <pivotField showAll="0"/>
    <pivotField dataField="1" showAll="0"/>
  </pivotFields>
  <rowFields count="1">
    <field x="5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Attendees?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3:F16" firstHeaderRow="1" firstDataRow="1" firstDataCol="1"/>
  <pivotFields count="10">
    <pivotField showAll="0"/>
    <pivotField showAll="0"/>
    <pivotField showAll="0"/>
    <pivotField showAll="0"/>
    <pivotField axis="axisRow" showAll="0">
      <items count="13">
        <item x="7"/>
        <item x="1"/>
        <item x="6"/>
        <item x="2"/>
        <item x="0"/>
        <item x="5"/>
        <item x="3"/>
        <item x="8"/>
        <item x="9"/>
        <item x="10"/>
        <item x="4"/>
        <item x="11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Attendees?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5" firstHeaderRow="1" firstDataRow="1" firstDataCol="1"/>
  <pivotFields count="10"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Attendees?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topLeftCell="C4" workbookViewId="0">
      <selection activeCell="J28" sqref="J28"/>
    </sheetView>
  </sheetViews>
  <sheetFormatPr defaultRowHeight="15" x14ac:dyDescent="0.25"/>
  <cols>
    <col min="1" max="1" width="26.85546875" bestFit="1" customWidth="1"/>
    <col min="2" max="2" width="18.42578125" customWidth="1"/>
    <col min="3" max="3" width="19" customWidth="1"/>
    <col min="5" max="5" width="19.7109375" customWidth="1"/>
    <col min="6" max="6" width="18.140625" customWidth="1"/>
    <col min="7" max="7" width="19.28515625" customWidth="1"/>
    <col min="9" max="9" width="31" customWidth="1"/>
    <col min="10" max="10" width="17.85546875" customWidth="1"/>
    <col min="11" max="11" width="18.42578125" customWidth="1"/>
  </cols>
  <sheetData>
    <row r="2" spans="1:11" x14ac:dyDescent="0.25">
      <c r="A2" s="8" t="s">
        <v>3</v>
      </c>
      <c r="E2" s="1" t="s">
        <v>899</v>
      </c>
      <c r="F2" s="1"/>
      <c r="I2" s="1" t="s">
        <v>900</v>
      </c>
    </row>
    <row r="3" spans="1:11" x14ac:dyDescent="0.25">
      <c r="A3" s="2" t="s">
        <v>892</v>
      </c>
      <c r="B3" t="s">
        <v>897</v>
      </c>
      <c r="C3" s="7" t="s">
        <v>898</v>
      </c>
      <c r="E3" s="2" t="s">
        <v>892</v>
      </c>
      <c r="F3" t="s">
        <v>897</v>
      </c>
      <c r="G3" s="7" t="s">
        <v>898</v>
      </c>
      <c r="I3" s="2" t="s">
        <v>892</v>
      </c>
      <c r="J3" t="s">
        <v>897</v>
      </c>
      <c r="K3" s="7" t="s">
        <v>898</v>
      </c>
    </row>
    <row r="4" spans="1:11" x14ac:dyDescent="0.25">
      <c r="A4" s="3" t="s">
        <v>60</v>
      </c>
      <c r="B4" s="4">
        <v>24</v>
      </c>
      <c r="C4" s="6">
        <f>24/530</f>
        <v>4.5283018867924525E-2</v>
      </c>
      <c r="E4" s="3" t="s">
        <v>45</v>
      </c>
      <c r="F4" s="4">
        <v>9</v>
      </c>
      <c r="G4" s="6">
        <f>9/530</f>
        <v>1.6981132075471698E-2</v>
      </c>
      <c r="I4" s="3" t="s">
        <v>25</v>
      </c>
      <c r="J4" s="4">
        <v>21</v>
      </c>
      <c r="K4" s="6">
        <f>21/530</f>
        <v>3.962264150943396E-2</v>
      </c>
    </row>
    <row r="5" spans="1:11" x14ac:dyDescent="0.25">
      <c r="A5" s="3" t="s">
        <v>174</v>
      </c>
      <c r="B5" s="4">
        <v>13</v>
      </c>
      <c r="C5" s="6">
        <f>13/530</f>
        <v>2.4528301886792454E-2</v>
      </c>
      <c r="E5" s="3" t="s">
        <v>209</v>
      </c>
      <c r="F5" s="4">
        <v>9</v>
      </c>
      <c r="G5" s="6">
        <f>9/530</f>
        <v>1.6981132075471698E-2</v>
      </c>
      <c r="I5" s="3" t="s">
        <v>30</v>
      </c>
      <c r="J5" s="4">
        <v>31</v>
      </c>
      <c r="K5" s="6">
        <f>31/530</f>
        <v>5.849056603773585E-2</v>
      </c>
    </row>
    <row r="6" spans="1:11" x14ac:dyDescent="0.25">
      <c r="A6" s="3" t="s">
        <v>54</v>
      </c>
      <c r="B6" s="4">
        <v>107</v>
      </c>
      <c r="C6" s="6">
        <f>107/530</f>
        <v>0.2018867924528302</v>
      </c>
      <c r="E6" s="3" t="s">
        <v>149</v>
      </c>
      <c r="F6" s="4">
        <v>33</v>
      </c>
      <c r="G6" s="6">
        <f>33/590</f>
        <v>5.5932203389830508E-2</v>
      </c>
      <c r="I6" s="3" t="s">
        <v>55</v>
      </c>
      <c r="J6" s="4">
        <v>65</v>
      </c>
      <c r="K6" s="6">
        <f>65/530</f>
        <v>0.12264150943396226</v>
      </c>
    </row>
    <row r="7" spans="1:11" x14ac:dyDescent="0.25">
      <c r="A7" s="3" t="s">
        <v>39</v>
      </c>
      <c r="B7" s="4">
        <v>36</v>
      </c>
      <c r="C7" s="6">
        <f>36/530</f>
        <v>6.7924528301886791E-2</v>
      </c>
      <c r="E7" s="3" t="s">
        <v>13</v>
      </c>
      <c r="F7" s="4">
        <v>296</v>
      </c>
      <c r="G7" s="6">
        <f>296/530</f>
        <v>0.55849056603773584</v>
      </c>
      <c r="I7" s="3" t="s">
        <v>14</v>
      </c>
      <c r="J7" s="4">
        <v>85</v>
      </c>
      <c r="K7" s="6">
        <f>85/530</f>
        <v>0.16037735849056603</v>
      </c>
    </row>
    <row r="8" spans="1:11" x14ac:dyDescent="0.25">
      <c r="A8" s="3" t="s">
        <v>29</v>
      </c>
      <c r="B8" s="4">
        <v>8</v>
      </c>
      <c r="C8" s="6">
        <f>8/530</f>
        <v>1.509433962264151E-2</v>
      </c>
      <c r="E8" s="3" t="s">
        <v>19</v>
      </c>
      <c r="F8" s="4">
        <v>81</v>
      </c>
      <c r="G8" s="6">
        <f>81/530</f>
        <v>0.15283018867924528</v>
      </c>
      <c r="I8" s="3" t="s">
        <v>35</v>
      </c>
      <c r="J8" s="4">
        <v>110</v>
      </c>
      <c r="K8" s="6">
        <f>110/530</f>
        <v>0.20754716981132076</v>
      </c>
    </row>
    <row r="9" spans="1:11" x14ac:dyDescent="0.25">
      <c r="A9" s="3" t="s">
        <v>215</v>
      </c>
      <c r="B9" s="4">
        <v>4</v>
      </c>
      <c r="C9" s="6">
        <f>4/530</f>
        <v>7.5471698113207548E-3</v>
      </c>
      <c r="E9" s="3" t="s">
        <v>34</v>
      </c>
      <c r="F9" s="4">
        <v>35</v>
      </c>
      <c r="G9" s="6">
        <f>35/530</f>
        <v>6.6037735849056603E-2</v>
      </c>
      <c r="I9" s="3" t="s">
        <v>63</v>
      </c>
      <c r="J9" s="4">
        <v>17</v>
      </c>
      <c r="K9" s="6">
        <f>17/530</f>
        <v>3.2075471698113207E-2</v>
      </c>
    </row>
    <row r="10" spans="1:11" x14ac:dyDescent="0.25">
      <c r="A10" s="3" t="s">
        <v>44</v>
      </c>
      <c r="B10" s="4">
        <v>88</v>
      </c>
      <c r="C10" s="6">
        <f>88/530</f>
        <v>0.16603773584905659</v>
      </c>
      <c r="E10" s="3" t="s">
        <v>226</v>
      </c>
      <c r="F10" s="4">
        <v>13</v>
      </c>
      <c r="G10" s="6">
        <f>12/530</f>
        <v>2.2641509433962263E-2</v>
      </c>
      <c r="I10" s="3" t="s">
        <v>48</v>
      </c>
      <c r="J10" s="4">
        <v>14</v>
      </c>
      <c r="K10" s="6">
        <f>14/530</f>
        <v>2.6415094339622643E-2</v>
      </c>
    </row>
    <row r="11" spans="1:11" x14ac:dyDescent="0.25">
      <c r="A11" s="3" t="s">
        <v>24</v>
      </c>
      <c r="B11" s="4">
        <v>103</v>
      </c>
      <c r="C11" s="6">
        <f>103/530</f>
        <v>0.19433962264150945</v>
      </c>
      <c r="E11" s="3" t="s">
        <v>155</v>
      </c>
      <c r="F11" s="4">
        <v>23</v>
      </c>
      <c r="G11" s="6">
        <f>23/530</f>
        <v>4.3396226415094337E-2</v>
      </c>
      <c r="I11" s="3" t="s">
        <v>554</v>
      </c>
      <c r="J11" s="4">
        <v>2</v>
      </c>
      <c r="K11" s="6">
        <f>2/530</f>
        <v>3.7735849056603774E-3</v>
      </c>
    </row>
    <row r="12" spans="1:11" x14ac:dyDescent="0.25">
      <c r="A12" s="3" t="s">
        <v>69</v>
      </c>
      <c r="B12" s="4">
        <v>31</v>
      </c>
      <c r="C12" s="6">
        <f>31/530</f>
        <v>5.849056603773585E-2</v>
      </c>
      <c r="E12" s="3" t="s">
        <v>70</v>
      </c>
      <c r="F12" s="4">
        <v>22</v>
      </c>
      <c r="G12" s="6">
        <f>22/530</f>
        <v>4.1509433962264149E-2</v>
      </c>
      <c r="I12" s="3" t="s">
        <v>130</v>
      </c>
      <c r="J12" s="4">
        <v>3</v>
      </c>
      <c r="K12" s="6">
        <f>3/530</f>
        <v>5.6603773584905656E-3</v>
      </c>
    </row>
    <row r="13" spans="1:11" x14ac:dyDescent="0.25">
      <c r="A13" s="3" t="s">
        <v>12</v>
      </c>
      <c r="B13" s="4">
        <v>113</v>
      </c>
      <c r="C13" s="6">
        <f>113/530</f>
        <v>0.21320754716981133</v>
      </c>
      <c r="E13" s="3" t="s">
        <v>115</v>
      </c>
      <c r="F13" s="4">
        <v>5</v>
      </c>
      <c r="G13" s="6">
        <f>5/530</f>
        <v>9.433962264150943E-3</v>
      </c>
      <c r="I13" s="3" t="s">
        <v>169</v>
      </c>
      <c r="J13" s="4">
        <v>20</v>
      </c>
      <c r="K13" s="6">
        <f>20/530</f>
        <v>3.7735849056603772E-2</v>
      </c>
    </row>
    <row r="14" spans="1:11" x14ac:dyDescent="0.25">
      <c r="A14" s="3" t="s">
        <v>893</v>
      </c>
      <c r="B14" s="4">
        <v>3</v>
      </c>
      <c r="C14" s="6">
        <f>3/530</f>
        <v>5.6603773584905656E-3</v>
      </c>
      <c r="E14" s="3" t="s">
        <v>129</v>
      </c>
      <c r="F14" s="4">
        <v>3</v>
      </c>
      <c r="G14" s="6">
        <f>3/530</f>
        <v>5.6603773584905656E-3</v>
      </c>
      <c r="I14" s="3" t="s">
        <v>135</v>
      </c>
      <c r="J14" s="4">
        <v>43</v>
      </c>
      <c r="K14" s="6">
        <f>43/530</f>
        <v>8.1132075471698109E-2</v>
      </c>
    </row>
    <row r="15" spans="1:11" x14ac:dyDescent="0.25">
      <c r="A15" s="3" t="s">
        <v>894</v>
      </c>
      <c r="B15" s="4">
        <v>530</v>
      </c>
      <c r="E15" s="3" t="s">
        <v>893</v>
      </c>
      <c r="F15" s="4">
        <v>1</v>
      </c>
      <c r="G15" s="6">
        <f>1/530</f>
        <v>1.8867924528301887E-3</v>
      </c>
      <c r="I15" s="3" t="s">
        <v>82</v>
      </c>
      <c r="J15" s="4">
        <v>44</v>
      </c>
      <c r="K15" s="6">
        <f>44/530</f>
        <v>8.3018867924528297E-2</v>
      </c>
    </row>
    <row r="16" spans="1:11" x14ac:dyDescent="0.25">
      <c r="E16" s="3" t="s">
        <v>894</v>
      </c>
      <c r="F16" s="4">
        <v>530</v>
      </c>
      <c r="I16" s="3" t="s">
        <v>74</v>
      </c>
      <c r="J16" s="4">
        <v>73</v>
      </c>
      <c r="K16" s="6">
        <f>73/530</f>
        <v>0.13773584905660377</v>
      </c>
    </row>
    <row r="17" spans="1:11" x14ac:dyDescent="0.25">
      <c r="I17" s="3" t="s">
        <v>893</v>
      </c>
      <c r="J17" s="4">
        <v>2</v>
      </c>
      <c r="K17" s="6">
        <f>2/530</f>
        <v>3.7735849056603774E-3</v>
      </c>
    </row>
    <row r="18" spans="1:11" x14ac:dyDescent="0.25">
      <c r="I18" s="3" t="s">
        <v>894</v>
      </c>
      <c r="J18" s="4">
        <v>530</v>
      </c>
    </row>
    <row r="21" spans="1:11" x14ac:dyDescent="0.25">
      <c r="A21" s="1" t="s">
        <v>902</v>
      </c>
      <c r="E21" s="1" t="s">
        <v>903</v>
      </c>
      <c r="I21" s="1" t="s">
        <v>904</v>
      </c>
    </row>
    <row r="22" spans="1:11" x14ac:dyDescent="0.25">
      <c r="A22" s="2" t="s">
        <v>892</v>
      </c>
      <c r="B22" t="s">
        <v>897</v>
      </c>
      <c r="C22" s="7" t="s">
        <v>901</v>
      </c>
      <c r="E22" s="2" t="s">
        <v>892</v>
      </c>
      <c r="F22" t="s">
        <v>897</v>
      </c>
      <c r="G22" s="7" t="s">
        <v>901</v>
      </c>
      <c r="I22" s="2" t="s">
        <v>895</v>
      </c>
      <c r="J22" t="s">
        <v>897</v>
      </c>
      <c r="K22" s="7" t="s">
        <v>898</v>
      </c>
    </row>
    <row r="23" spans="1:11" x14ac:dyDescent="0.25">
      <c r="A23" s="3" t="s">
        <v>15</v>
      </c>
      <c r="B23" s="4">
        <v>136</v>
      </c>
      <c r="C23" s="6">
        <f>136/530</f>
        <v>0.25660377358490566</v>
      </c>
      <c r="E23" s="3" t="s">
        <v>41</v>
      </c>
      <c r="F23" s="4">
        <v>48</v>
      </c>
      <c r="G23" s="6">
        <f>48/530</f>
        <v>9.056603773584905E-2</v>
      </c>
      <c r="I23" s="4">
        <v>385</v>
      </c>
      <c r="J23" s="4">
        <v>530</v>
      </c>
      <c r="K23" s="6">
        <f>385/530</f>
        <v>0.72641509433962259</v>
      </c>
    </row>
    <row r="24" spans="1:11" x14ac:dyDescent="0.25">
      <c r="A24" s="3" t="s">
        <v>40</v>
      </c>
      <c r="B24" s="4">
        <v>87</v>
      </c>
      <c r="C24" s="6">
        <f>87/530</f>
        <v>0.16415094339622641</v>
      </c>
      <c r="E24" s="3" t="s">
        <v>236</v>
      </c>
      <c r="F24" s="4">
        <v>9</v>
      </c>
      <c r="G24" s="6">
        <f>9/530</f>
        <v>1.6981132075471698E-2</v>
      </c>
      <c r="I24">
        <f>530-385</f>
        <v>145</v>
      </c>
      <c r="J24">
        <v>530</v>
      </c>
      <c r="K24" s="6">
        <f>145/530</f>
        <v>0.27358490566037735</v>
      </c>
    </row>
    <row r="25" spans="1:11" x14ac:dyDescent="0.25">
      <c r="A25" s="3" t="s">
        <v>51</v>
      </c>
      <c r="B25" s="4">
        <v>57</v>
      </c>
      <c r="C25" s="6">
        <f>57/530</f>
        <v>0.10754716981132076</v>
      </c>
      <c r="E25" s="3" t="s">
        <v>16</v>
      </c>
      <c r="F25" s="4">
        <v>117</v>
      </c>
      <c r="G25" s="6">
        <f>117/530</f>
        <v>0.22075471698113208</v>
      </c>
    </row>
    <row r="26" spans="1:11" x14ac:dyDescent="0.25">
      <c r="A26" s="3" t="s">
        <v>31</v>
      </c>
      <c r="B26" s="4">
        <v>46</v>
      </c>
      <c r="C26" s="6">
        <f>46/530</f>
        <v>8.6792452830188674E-2</v>
      </c>
      <c r="E26" s="3" t="s">
        <v>105</v>
      </c>
      <c r="F26" s="4">
        <v>15</v>
      </c>
      <c r="G26" s="6">
        <f>15/530</f>
        <v>2.8301886792452831E-2</v>
      </c>
    </row>
    <row r="27" spans="1:11" x14ac:dyDescent="0.25">
      <c r="A27" s="3" t="s">
        <v>20</v>
      </c>
      <c r="B27" s="4">
        <v>88</v>
      </c>
      <c r="C27" s="6">
        <f>88/530</f>
        <v>0.16603773584905659</v>
      </c>
      <c r="E27" s="3" t="s">
        <v>26</v>
      </c>
      <c r="F27" s="4">
        <v>81</v>
      </c>
      <c r="G27" s="6">
        <f>81/530</f>
        <v>0.15283018867924528</v>
      </c>
    </row>
    <row r="28" spans="1:11" x14ac:dyDescent="0.25">
      <c r="A28" s="3" t="s">
        <v>108</v>
      </c>
      <c r="B28" s="4">
        <v>48</v>
      </c>
      <c r="C28" s="6">
        <f>48/530</f>
        <v>9.056603773584905E-2</v>
      </c>
      <c r="E28" s="3" t="s">
        <v>124</v>
      </c>
      <c r="F28" s="4">
        <v>19</v>
      </c>
      <c r="G28" s="6">
        <f>19/530</f>
        <v>3.5849056603773584E-2</v>
      </c>
    </row>
    <row r="29" spans="1:11" x14ac:dyDescent="0.25">
      <c r="A29" s="3" t="s">
        <v>71</v>
      </c>
      <c r="B29" s="4">
        <v>62</v>
      </c>
      <c r="C29" s="6">
        <f>62/530</f>
        <v>0.1169811320754717</v>
      </c>
      <c r="E29" s="3" t="s">
        <v>21</v>
      </c>
      <c r="F29" s="4">
        <v>116</v>
      </c>
      <c r="G29" s="6">
        <f>116/530</f>
        <v>0.21886792452830189</v>
      </c>
    </row>
    <row r="30" spans="1:11" x14ac:dyDescent="0.25">
      <c r="A30" s="3" t="s">
        <v>504</v>
      </c>
      <c r="B30" s="4">
        <v>3</v>
      </c>
      <c r="C30" s="6">
        <f>3/530</f>
        <v>5.6603773584905656E-3</v>
      </c>
      <c r="E30" s="3" t="s">
        <v>504</v>
      </c>
      <c r="F30" s="4">
        <v>1</v>
      </c>
      <c r="G30" s="6">
        <f>1/530</f>
        <v>1.8867924528301887E-3</v>
      </c>
    </row>
    <row r="31" spans="1:11" x14ac:dyDescent="0.25">
      <c r="A31" s="3" t="s">
        <v>893</v>
      </c>
      <c r="B31" s="4">
        <v>3</v>
      </c>
      <c r="C31" s="6">
        <f>3/530</f>
        <v>5.6603773584905656E-3</v>
      </c>
      <c r="E31" s="3" t="s">
        <v>36</v>
      </c>
      <c r="F31" s="4">
        <v>118</v>
      </c>
      <c r="G31" s="6">
        <f>118/530</f>
        <v>0.22264150943396227</v>
      </c>
    </row>
    <row r="32" spans="1:11" x14ac:dyDescent="0.25">
      <c r="A32" s="3" t="s">
        <v>894</v>
      </c>
      <c r="B32" s="4">
        <v>530</v>
      </c>
      <c r="E32" s="3" t="s">
        <v>893</v>
      </c>
      <c r="F32" s="4">
        <v>6</v>
      </c>
      <c r="G32" s="6">
        <f>6/530</f>
        <v>1.1320754716981131E-2</v>
      </c>
    </row>
    <row r="33" spans="5:6" x14ac:dyDescent="0.25">
      <c r="E33" s="3" t="s">
        <v>894</v>
      </c>
      <c r="F33" s="4">
        <v>530</v>
      </c>
    </row>
  </sheetData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8"/>
  <sheetViews>
    <sheetView zoomScale="70" zoomScaleNormal="70" workbookViewId="0">
      <selection sqref="A1:J531"/>
    </sheetView>
  </sheetViews>
  <sheetFormatPr defaultRowHeight="15" x14ac:dyDescent="0.25"/>
  <cols>
    <col min="1" max="1" width="17.42578125" customWidth="1"/>
    <col min="2" max="2" width="14.140625" customWidth="1"/>
    <col min="3" max="3" width="15.7109375" customWidth="1"/>
    <col min="4" max="4" width="13.7109375" customWidth="1"/>
    <col min="5" max="5" width="16.42578125" customWidth="1"/>
    <col min="6" max="6" width="19.28515625" customWidth="1"/>
    <col min="7" max="7" width="18.28515625" customWidth="1"/>
    <col min="8" max="8" width="17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896</v>
      </c>
    </row>
    <row r="2" spans="1:10" x14ac:dyDescent="0.25">
      <c r="A2" t="s">
        <v>9</v>
      </c>
      <c r="B2" t="s">
        <v>58</v>
      </c>
      <c r="C2" t="s">
        <v>59</v>
      </c>
      <c r="D2" t="s">
        <v>60</v>
      </c>
      <c r="E2" t="s">
        <v>19</v>
      </c>
      <c r="F2" t="s">
        <v>35</v>
      </c>
      <c r="G2" t="s">
        <v>15</v>
      </c>
      <c r="H2" t="s">
        <v>26</v>
      </c>
      <c r="I2">
        <v>1</v>
      </c>
      <c r="J2" s="5">
        <v>1</v>
      </c>
    </row>
    <row r="3" spans="1:10" x14ac:dyDescent="0.25">
      <c r="A3" t="s">
        <v>9</v>
      </c>
      <c r="B3" t="s">
        <v>207</v>
      </c>
      <c r="C3" t="s">
        <v>208</v>
      </c>
      <c r="D3" t="s">
        <v>60</v>
      </c>
      <c r="E3" t="s">
        <v>209</v>
      </c>
      <c r="F3" t="s">
        <v>35</v>
      </c>
      <c r="G3" t="s">
        <v>20</v>
      </c>
      <c r="H3" t="s">
        <v>21</v>
      </c>
      <c r="I3">
        <v>0</v>
      </c>
      <c r="J3" s="5">
        <v>1</v>
      </c>
    </row>
    <row r="4" spans="1:10" x14ac:dyDescent="0.25">
      <c r="A4" t="s">
        <v>9</v>
      </c>
      <c r="B4" t="s">
        <v>116</v>
      </c>
      <c r="C4" t="s">
        <v>248</v>
      </c>
      <c r="D4" t="s">
        <v>60</v>
      </c>
      <c r="E4" t="s">
        <v>13</v>
      </c>
      <c r="F4" t="s">
        <v>74</v>
      </c>
      <c r="G4" t="s">
        <v>15</v>
      </c>
      <c r="H4" t="s">
        <v>36</v>
      </c>
      <c r="I4">
        <v>0</v>
      </c>
      <c r="J4" s="5">
        <v>1</v>
      </c>
    </row>
    <row r="5" spans="1:10" x14ac:dyDescent="0.25">
      <c r="A5" t="s">
        <v>9</v>
      </c>
      <c r="B5" t="s">
        <v>268</v>
      </c>
      <c r="C5" t="s">
        <v>269</v>
      </c>
      <c r="D5" t="s">
        <v>60</v>
      </c>
      <c r="E5" t="s">
        <v>13</v>
      </c>
      <c r="F5" t="s">
        <v>14</v>
      </c>
      <c r="G5" t="s">
        <v>20</v>
      </c>
      <c r="H5" t="s">
        <v>21</v>
      </c>
      <c r="I5">
        <v>0</v>
      </c>
      <c r="J5" s="5">
        <v>1</v>
      </c>
    </row>
    <row r="6" spans="1:10" x14ac:dyDescent="0.25">
      <c r="A6" t="s">
        <v>9</v>
      </c>
      <c r="B6" t="s">
        <v>120</v>
      </c>
      <c r="C6" t="s">
        <v>291</v>
      </c>
      <c r="D6" t="s">
        <v>60</v>
      </c>
      <c r="E6" t="s">
        <v>226</v>
      </c>
      <c r="F6" t="s">
        <v>35</v>
      </c>
      <c r="G6" t="s">
        <v>15</v>
      </c>
      <c r="H6" t="s">
        <v>36</v>
      </c>
      <c r="I6">
        <v>0</v>
      </c>
      <c r="J6" s="5">
        <v>1</v>
      </c>
    </row>
    <row r="7" spans="1:10" x14ac:dyDescent="0.25">
      <c r="A7" t="s">
        <v>9</v>
      </c>
      <c r="B7" t="s">
        <v>310</v>
      </c>
      <c r="C7" t="s">
        <v>311</v>
      </c>
      <c r="D7" t="s">
        <v>60</v>
      </c>
      <c r="E7" t="s">
        <v>13</v>
      </c>
      <c r="F7" t="s">
        <v>169</v>
      </c>
      <c r="G7" t="s">
        <v>20</v>
      </c>
      <c r="H7" t="s">
        <v>21</v>
      </c>
      <c r="I7">
        <v>0</v>
      </c>
      <c r="J7" s="5">
        <v>1</v>
      </c>
    </row>
    <row r="8" spans="1:10" x14ac:dyDescent="0.25">
      <c r="A8" t="s">
        <v>9</v>
      </c>
      <c r="B8" t="s">
        <v>336</v>
      </c>
      <c r="C8" t="s">
        <v>337</v>
      </c>
      <c r="D8" t="s">
        <v>60</v>
      </c>
      <c r="E8" t="s">
        <v>129</v>
      </c>
      <c r="F8" t="s">
        <v>74</v>
      </c>
      <c r="G8" t="s">
        <v>71</v>
      </c>
      <c r="H8" t="s">
        <v>21</v>
      </c>
      <c r="I8">
        <v>1</v>
      </c>
      <c r="J8" s="5">
        <v>1</v>
      </c>
    </row>
    <row r="9" spans="1:10" x14ac:dyDescent="0.25">
      <c r="A9" t="s">
        <v>9</v>
      </c>
      <c r="B9" t="s">
        <v>355</v>
      </c>
      <c r="C9" t="s">
        <v>356</v>
      </c>
      <c r="D9" t="s">
        <v>60</v>
      </c>
      <c r="E9" t="s">
        <v>209</v>
      </c>
      <c r="F9" t="s">
        <v>35</v>
      </c>
      <c r="G9" t="s">
        <v>20</v>
      </c>
      <c r="I9">
        <v>1</v>
      </c>
      <c r="J9" s="5">
        <v>1</v>
      </c>
    </row>
    <row r="10" spans="1:10" x14ac:dyDescent="0.25">
      <c r="A10" t="s">
        <v>9</v>
      </c>
      <c r="B10" t="s">
        <v>442</v>
      </c>
      <c r="C10" t="s">
        <v>443</v>
      </c>
      <c r="D10" t="s">
        <v>60</v>
      </c>
      <c r="E10" t="s">
        <v>34</v>
      </c>
      <c r="F10" t="s">
        <v>48</v>
      </c>
      <c r="G10" t="s">
        <v>108</v>
      </c>
      <c r="H10" t="s">
        <v>41</v>
      </c>
      <c r="I10">
        <v>0</v>
      </c>
      <c r="J10" s="5">
        <v>1</v>
      </c>
    </row>
    <row r="11" spans="1:10" x14ac:dyDescent="0.25">
      <c r="A11" t="s">
        <v>9</v>
      </c>
      <c r="B11" t="s">
        <v>455</v>
      </c>
      <c r="C11" t="s">
        <v>456</v>
      </c>
      <c r="D11" t="s">
        <v>60</v>
      </c>
      <c r="E11" t="s">
        <v>209</v>
      </c>
      <c r="F11" t="s">
        <v>35</v>
      </c>
      <c r="G11" t="s">
        <v>20</v>
      </c>
      <c r="H11" t="s">
        <v>21</v>
      </c>
      <c r="I11">
        <v>0</v>
      </c>
      <c r="J11" s="5">
        <v>1</v>
      </c>
    </row>
    <row r="12" spans="1:10" x14ac:dyDescent="0.25">
      <c r="A12" t="s">
        <v>9</v>
      </c>
      <c r="B12" t="s">
        <v>524</v>
      </c>
      <c r="C12" t="s">
        <v>323</v>
      </c>
      <c r="D12" t="s">
        <v>60</v>
      </c>
      <c r="E12" t="s">
        <v>149</v>
      </c>
      <c r="F12" t="s">
        <v>14</v>
      </c>
      <c r="G12" t="s">
        <v>51</v>
      </c>
      <c r="H12" t="s">
        <v>21</v>
      </c>
      <c r="I12">
        <v>0</v>
      </c>
      <c r="J12" s="5">
        <v>1</v>
      </c>
    </row>
    <row r="13" spans="1:10" x14ac:dyDescent="0.25">
      <c r="A13" t="s">
        <v>9</v>
      </c>
      <c r="B13" t="s">
        <v>133</v>
      </c>
      <c r="C13" t="s">
        <v>641</v>
      </c>
      <c r="D13" t="s">
        <v>60</v>
      </c>
      <c r="E13" t="s">
        <v>13</v>
      </c>
      <c r="F13" t="s">
        <v>135</v>
      </c>
      <c r="G13" t="s">
        <v>15</v>
      </c>
      <c r="H13" t="s">
        <v>36</v>
      </c>
      <c r="I13">
        <v>0</v>
      </c>
      <c r="J13" s="5">
        <v>1</v>
      </c>
    </row>
    <row r="14" spans="1:10" x14ac:dyDescent="0.25">
      <c r="A14" t="s">
        <v>9</v>
      </c>
      <c r="B14" t="s">
        <v>652</v>
      </c>
      <c r="C14" t="s">
        <v>653</v>
      </c>
      <c r="D14" t="s">
        <v>60</v>
      </c>
      <c r="E14" t="s">
        <v>13</v>
      </c>
      <c r="F14" t="s">
        <v>14</v>
      </c>
      <c r="G14" t="s">
        <v>40</v>
      </c>
      <c r="H14" t="s">
        <v>41</v>
      </c>
      <c r="I14">
        <v>1</v>
      </c>
      <c r="J14" s="5">
        <v>1</v>
      </c>
    </row>
    <row r="15" spans="1:10" x14ac:dyDescent="0.25">
      <c r="A15" t="s">
        <v>9</v>
      </c>
      <c r="B15" t="s">
        <v>654</v>
      </c>
      <c r="C15" t="s">
        <v>655</v>
      </c>
      <c r="D15" t="s">
        <v>60</v>
      </c>
      <c r="E15" t="s">
        <v>13</v>
      </c>
      <c r="F15" t="s">
        <v>30</v>
      </c>
      <c r="G15" t="s">
        <v>40</v>
      </c>
      <c r="H15" t="s">
        <v>41</v>
      </c>
      <c r="I15">
        <v>1</v>
      </c>
      <c r="J15" s="5">
        <v>1</v>
      </c>
    </row>
    <row r="16" spans="1:10" x14ac:dyDescent="0.25">
      <c r="A16" t="s">
        <v>9</v>
      </c>
      <c r="B16" t="s">
        <v>656</v>
      </c>
      <c r="C16" t="s">
        <v>656</v>
      </c>
      <c r="D16" t="s">
        <v>60</v>
      </c>
      <c r="E16" t="s">
        <v>45</v>
      </c>
      <c r="F16" t="s">
        <v>25</v>
      </c>
      <c r="G16" t="s">
        <v>15</v>
      </c>
      <c r="H16" t="s">
        <v>36</v>
      </c>
      <c r="I16">
        <v>0</v>
      </c>
      <c r="J16" s="5">
        <v>1</v>
      </c>
    </row>
    <row r="17" spans="1:10" x14ac:dyDescent="0.25">
      <c r="A17" t="s">
        <v>9</v>
      </c>
      <c r="B17" t="s">
        <v>663</v>
      </c>
      <c r="C17" t="s">
        <v>664</v>
      </c>
      <c r="D17" t="s">
        <v>60</v>
      </c>
      <c r="E17" t="s">
        <v>34</v>
      </c>
      <c r="F17" t="s">
        <v>35</v>
      </c>
      <c r="G17" t="s">
        <v>15</v>
      </c>
      <c r="H17" t="s">
        <v>26</v>
      </c>
      <c r="I17">
        <v>0</v>
      </c>
      <c r="J17" s="5">
        <v>1</v>
      </c>
    </row>
    <row r="18" spans="1:10" x14ac:dyDescent="0.25">
      <c r="A18" t="s">
        <v>9</v>
      </c>
      <c r="B18" t="s">
        <v>676</v>
      </c>
      <c r="C18" t="s">
        <v>677</v>
      </c>
      <c r="D18" t="s">
        <v>60</v>
      </c>
      <c r="E18" t="s">
        <v>155</v>
      </c>
      <c r="F18" t="s">
        <v>35</v>
      </c>
      <c r="G18" t="s">
        <v>71</v>
      </c>
      <c r="H18" t="s">
        <v>21</v>
      </c>
      <c r="I18">
        <v>1</v>
      </c>
      <c r="J18" s="5">
        <v>1</v>
      </c>
    </row>
    <row r="19" spans="1:10" x14ac:dyDescent="0.25">
      <c r="A19" t="s">
        <v>9</v>
      </c>
      <c r="B19" t="s">
        <v>692</v>
      </c>
      <c r="C19" t="s">
        <v>693</v>
      </c>
      <c r="D19" t="s">
        <v>60</v>
      </c>
      <c r="E19" t="s">
        <v>13</v>
      </c>
      <c r="F19" t="s">
        <v>35</v>
      </c>
      <c r="G19" t="s">
        <v>20</v>
      </c>
      <c r="H19" t="s">
        <v>26</v>
      </c>
      <c r="I19">
        <v>0</v>
      </c>
      <c r="J19" s="5">
        <v>1</v>
      </c>
    </row>
    <row r="20" spans="1:10" x14ac:dyDescent="0.25">
      <c r="A20" t="s">
        <v>9</v>
      </c>
      <c r="B20" t="s">
        <v>147</v>
      </c>
      <c r="C20" t="s">
        <v>710</v>
      </c>
      <c r="D20" t="s">
        <v>60</v>
      </c>
      <c r="E20" t="s">
        <v>13</v>
      </c>
      <c r="F20" t="s">
        <v>35</v>
      </c>
      <c r="G20" t="s">
        <v>40</v>
      </c>
      <c r="H20" t="s">
        <v>41</v>
      </c>
      <c r="I20">
        <v>1</v>
      </c>
      <c r="J20" s="5">
        <v>1</v>
      </c>
    </row>
    <row r="21" spans="1:10" x14ac:dyDescent="0.25">
      <c r="A21" t="s">
        <v>9</v>
      </c>
      <c r="B21" t="s">
        <v>272</v>
      </c>
      <c r="C21" t="s">
        <v>721</v>
      </c>
      <c r="D21" t="s">
        <v>60</v>
      </c>
      <c r="E21" t="s">
        <v>209</v>
      </c>
      <c r="F21" t="s">
        <v>35</v>
      </c>
      <c r="G21" t="s">
        <v>71</v>
      </c>
      <c r="H21" t="s">
        <v>21</v>
      </c>
      <c r="I21">
        <v>1</v>
      </c>
      <c r="J21" s="5">
        <v>1</v>
      </c>
    </row>
    <row r="22" spans="1:10" x14ac:dyDescent="0.25">
      <c r="A22" t="s">
        <v>9</v>
      </c>
      <c r="B22" t="s">
        <v>321</v>
      </c>
      <c r="C22" t="s">
        <v>737</v>
      </c>
      <c r="D22" t="s">
        <v>60</v>
      </c>
      <c r="E22" t="s">
        <v>13</v>
      </c>
      <c r="F22" t="s">
        <v>25</v>
      </c>
      <c r="G22" t="s">
        <v>20</v>
      </c>
      <c r="H22" t="s">
        <v>26</v>
      </c>
      <c r="I22">
        <v>1</v>
      </c>
      <c r="J22" s="5">
        <v>1</v>
      </c>
    </row>
    <row r="23" spans="1:10" x14ac:dyDescent="0.25">
      <c r="A23" t="s">
        <v>9</v>
      </c>
      <c r="B23" t="s">
        <v>785</v>
      </c>
      <c r="C23" t="s">
        <v>786</v>
      </c>
      <c r="D23" t="s">
        <v>60</v>
      </c>
      <c r="E23" t="s">
        <v>155</v>
      </c>
      <c r="F23" t="s">
        <v>74</v>
      </c>
      <c r="G23" t="s">
        <v>71</v>
      </c>
      <c r="H23" t="s">
        <v>21</v>
      </c>
      <c r="I23">
        <v>1</v>
      </c>
      <c r="J23" s="5">
        <v>1</v>
      </c>
    </row>
    <row r="24" spans="1:10" x14ac:dyDescent="0.25">
      <c r="A24" t="s">
        <v>9</v>
      </c>
      <c r="B24" t="s">
        <v>744</v>
      </c>
      <c r="C24" t="s">
        <v>789</v>
      </c>
      <c r="D24" t="s">
        <v>60</v>
      </c>
      <c r="E24" t="s">
        <v>155</v>
      </c>
      <c r="F24" t="s">
        <v>14</v>
      </c>
      <c r="G24" t="s">
        <v>71</v>
      </c>
      <c r="H24" t="s">
        <v>21</v>
      </c>
      <c r="I24">
        <v>1</v>
      </c>
      <c r="J24" s="5">
        <v>1</v>
      </c>
    </row>
    <row r="25" spans="1:10" x14ac:dyDescent="0.25">
      <c r="A25" t="s">
        <v>9</v>
      </c>
      <c r="B25" t="s">
        <v>622</v>
      </c>
      <c r="C25" t="s">
        <v>856</v>
      </c>
      <c r="D25" t="s">
        <v>60</v>
      </c>
      <c r="E25" t="s">
        <v>13</v>
      </c>
      <c r="F25" t="s">
        <v>35</v>
      </c>
      <c r="G25" t="s">
        <v>15</v>
      </c>
      <c r="H25" t="s">
        <v>26</v>
      </c>
      <c r="I25">
        <v>1</v>
      </c>
      <c r="J25" s="5">
        <v>1</v>
      </c>
    </row>
    <row r="26" spans="1:10" x14ac:dyDescent="0.25">
      <c r="A26" t="s">
        <v>9</v>
      </c>
      <c r="B26" t="s">
        <v>172</v>
      </c>
      <c r="C26" t="s">
        <v>173</v>
      </c>
      <c r="D26" t="s">
        <v>174</v>
      </c>
      <c r="E26" t="s">
        <v>149</v>
      </c>
      <c r="F26" t="s">
        <v>35</v>
      </c>
      <c r="G26" t="s">
        <v>15</v>
      </c>
      <c r="H26" t="s">
        <v>36</v>
      </c>
      <c r="I26">
        <v>0</v>
      </c>
      <c r="J26" s="5">
        <v>1</v>
      </c>
    </row>
    <row r="27" spans="1:10" x14ac:dyDescent="0.25">
      <c r="A27" t="s">
        <v>9</v>
      </c>
      <c r="B27" t="s">
        <v>187</v>
      </c>
      <c r="C27" t="s">
        <v>188</v>
      </c>
      <c r="D27" t="s">
        <v>174</v>
      </c>
      <c r="E27" t="s">
        <v>70</v>
      </c>
      <c r="F27" t="s">
        <v>135</v>
      </c>
      <c r="G27" t="s">
        <v>40</v>
      </c>
      <c r="H27" t="s">
        <v>105</v>
      </c>
      <c r="I27">
        <v>0</v>
      </c>
      <c r="J27" s="5">
        <v>1</v>
      </c>
    </row>
    <row r="28" spans="1:10" x14ac:dyDescent="0.25">
      <c r="A28" t="s">
        <v>9</v>
      </c>
      <c r="B28" t="s">
        <v>219</v>
      </c>
      <c r="C28" t="s">
        <v>220</v>
      </c>
      <c r="D28" t="s">
        <v>174</v>
      </c>
      <c r="E28" t="s">
        <v>70</v>
      </c>
      <c r="F28" t="s">
        <v>14</v>
      </c>
      <c r="G28" t="s">
        <v>40</v>
      </c>
      <c r="H28" t="s">
        <v>105</v>
      </c>
      <c r="I28">
        <v>0</v>
      </c>
      <c r="J28" s="5">
        <v>1</v>
      </c>
    </row>
    <row r="29" spans="1:10" x14ac:dyDescent="0.25">
      <c r="A29" t="s">
        <v>9</v>
      </c>
      <c r="B29" t="s">
        <v>392</v>
      </c>
      <c r="C29" t="s">
        <v>393</v>
      </c>
      <c r="D29" t="s">
        <v>174</v>
      </c>
      <c r="E29" t="s">
        <v>149</v>
      </c>
      <c r="F29" t="s">
        <v>14</v>
      </c>
      <c r="G29" t="s">
        <v>15</v>
      </c>
      <c r="H29" t="s">
        <v>36</v>
      </c>
      <c r="I29">
        <v>0</v>
      </c>
      <c r="J29" s="5">
        <v>1</v>
      </c>
    </row>
    <row r="30" spans="1:10" x14ac:dyDescent="0.25">
      <c r="A30" t="s">
        <v>9</v>
      </c>
      <c r="B30" t="s">
        <v>412</v>
      </c>
      <c r="C30" t="s">
        <v>413</v>
      </c>
      <c r="D30" t="s">
        <v>174</v>
      </c>
      <c r="E30" t="s">
        <v>19</v>
      </c>
      <c r="F30" t="s">
        <v>74</v>
      </c>
      <c r="G30" t="s">
        <v>40</v>
      </c>
      <c r="H30" t="s">
        <v>41</v>
      </c>
      <c r="I30">
        <v>1</v>
      </c>
      <c r="J30" s="5">
        <v>1</v>
      </c>
    </row>
    <row r="31" spans="1:10" x14ac:dyDescent="0.25">
      <c r="A31" t="s">
        <v>9</v>
      </c>
      <c r="B31" t="s">
        <v>42</v>
      </c>
      <c r="C31" t="s">
        <v>481</v>
      </c>
      <c r="D31" t="s">
        <v>174</v>
      </c>
      <c r="E31" t="s">
        <v>13</v>
      </c>
      <c r="F31" t="s">
        <v>14</v>
      </c>
      <c r="G31" t="s">
        <v>108</v>
      </c>
      <c r="H31" t="s">
        <v>41</v>
      </c>
      <c r="I31">
        <v>0</v>
      </c>
      <c r="J31" s="5">
        <v>1</v>
      </c>
    </row>
    <row r="32" spans="1:10" x14ac:dyDescent="0.25">
      <c r="A32" t="s">
        <v>9</v>
      </c>
      <c r="B32" t="s">
        <v>603</v>
      </c>
      <c r="C32" t="s">
        <v>604</v>
      </c>
      <c r="D32" t="s">
        <v>174</v>
      </c>
      <c r="E32" t="s">
        <v>155</v>
      </c>
      <c r="F32" t="s">
        <v>82</v>
      </c>
      <c r="G32" t="s">
        <v>71</v>
      </c>
      <c r="H32" t="s">
        <v>21</v>
      </c>
      <c r="I32">
        <v>0</v>
      </c>
      <c r="J32" s="5">
        <v>1</v>
      </c>
    </row>
    <row r="33" spans="1:10" x14ac:dyDescent="0.25">
      <c r="A33" t="s">
        <v>9</v>
      </c>
      <c r="B33" t="s">
        <v>614</v>
      </c>
      <c r="C33" t="s">
        <v>615</v>
      </c>
      <c r="D33" t="s">
        <v>174</v>
      </c>
      <c r="E33" t="s">
        <v>70</v>
      </c>
      <c r="F33" t="s">
        <v>135</v>
      </c>
      <c r="G33" t="s">
        <v>40</v>
      </c>
      <c r="H33" t="s">
        <v>105</v>
      </c>
      <c r="I33">
        <v>0</v>
      </c>
      <c r="J33" s="5">
        <v>1</v>
      </c>
    </row>
    <row r="34" spans="1:10" x14ac:dyDescent="0.25">
      <c r="A34" t="s">
        <v>9</v>
      </c>
      <c r="B34" t="s">
        <v>616</v>
      </c>
      <c r="C34" t="s">
        <v>617</v>
      </c>
      <c r="D34" t="s">
        <v>174</v>
      </c>
      <c r="E34" t="s">
        <v>70</v>
      </c>
      <c r="F34" t="s">
        <v>135</v>
      </c>
      <c r="G34" t="s">
        <v>40</v>
      </c>
      <c r="H34" t="s">
        <v>105</v>
      </c>
      <c r="I34">
        <v>0</v>
      </c>
      <c r="J34" s="5">
        <v>1</v>
      </c>
    </row>
    <row r="35" spans="1:10" x14ac:dyDescent="0.25">
      <c r="A35" t="s">
        <v>9</v>
      </c>
      <c r="B35" t="s">
        <v>620</v>
      </c>
      <c r="C35" t="s">
        <v>621</v>
      </c>
      <c r="D35" t="s">
        <v>174</v>
      </c>
      <c r="E35" t="s">
        <v>149</v>
      </c>
      <c r="F35" t="s">
        <v>35</v>
      </c>
      <c r="G35" t="s">
        <v>40</v>
      </c>
      <c r="H35" t="s">
        <v>41</v>
      </c>
      <c r="I35">
        <v>0</v>
      </c>
      <c r="J35" s="5">
        <v>1</v>
      </c>
    </row>
    <row r="36" spans="1:10" x14ac:dyDescent="0.25">
      <c r="A36" t="s">
        <v>9</v>
      </c>
      <c r="B36" t="s">
        <v>42</v>
      </c>
      <c r="C36" t="s">
        <v>717</v>
      </c>
      <c r="D36" t="s">
        <v>174</v>
      </c>
      <c r="E36" t="s">
        <v>19</v>
      </c>
      <c r="F36" t="s">
        <v>35</v>
      </c>
      <c r="G36" t="s">
        <v>15</v>
      </c>
      <c r="H36" t="s">
        <v>26</v>
      </c>
      <c r="I36">
        <v>1</v>
      </c>
      <c r="J36" s="5">
        <v>1</v>
      </c>
    </row>
    <row r="37" spans="1:10" x14ac:dyDescent="0.25">
      <c r="A37" t="s">
        <v>9</v>
      </c>
      <c r="B37" t="s">
        <v>729</v>
      </c>
      <c r="C37" t="s">
        <v>730</v>
      </c>
      <c r="D37" t="s">
        <v>174</v>
      </c>
      <c r="E37" t="s">
        <v>13</v>
      </c>
      <c r="F37" t="s">
        <v>35</v>
      </c>
      <c r="G37" t="s">
        <v>20</v>
      </c>
      <c r="H37" t="s">
        <v>21</v>
      </c>
      <c r="I37">
        <v>1</v>
      </c>
      <c r="J37" s="5">
        <v>1</v>
      </c>
    </row>
    <row r="38" spans="1:10" x14ac:dyDescent="0.25">
      <c r="A38" t="s">
        <v>9</v>
      </c>
      <c r="B38" t="s">
        <v>862</v>
      </c>
      <c r="C38" t="s">
        <v>863</v>
      </c>
      <c r="D38" t="s">
        <v>174</v>
      </c>
      <c r="E38" t="s">
        <v>34</v>
      </c>
      <c r="F38" t="s">
        <v>25</v>
      </c>
      <c r="G38" t="s">
        <v>20</v>
      </c>
      <c r="H38" t="s">
        <v>26</v>
      </c>
      <c r="I38">
        <v>1</v>
      </c>
      <c r="J38" s="5">
        <v>1</v>
      </c>
    </row>
    <row r="39" spans="1:10" x14ac:dyDescent="0.25">
      <c r="A39" t="s">
        <v>9</v>
      </c>
      <c r="B39" t="s">
        <v>52</v>
      </c>
      <c r="C39" t="s">
        <v>53</v>
      </c>
      <c r="D39" t="s">
        <v>54</v>
      </c>
      <c r="E39" t="s">
        <v>45</v>
      </c>
      <c r="F39" t="s">
        <v>55</v>
      </c>
      <c r="G39" t="s">
        <v>15</v>
      </c>
      <c r="H39" t="s">
        <v>36</v>
      </c>
      <c r="I39">
        <v>1</v>
      </c>
      <c r="J39" s="5">
        <v>1</v>
      </c>
    </row>
    <row r="40" spans="1:10" x14ac:dyDescent="0.25">
      <c r="A40" t="s">
        <v>9</v>
      </c>
      <c r="B40" t="s">
        <v>61</v>
      </c>
      <c r="C40" t="s">
        <v>62</v>
      </c>
      <c r="D40" t="s">
        <v>54</v>
      </c>
      <c r="E40" t="s">
        <v>13</v>
      </c>
      <c r="F40" t="s">
        <v>63</v>
      </c>
      <c r="G40" t="s">
        <v>15</v>
      </c>
      <c r="H40" t="s">
        <v>36</v>
      </c>
      <c r="I40">
        <v>1</v>
      </c>
      <c r="J40" s="5">
        <v>1</v>
      </c>
    </row>
    <row r="41" spans="1:10" x14ac:dyDescent="0.25">
      <c r="A41" t="s">
        <v>9</v>
      </c>
      <c r="B41" t="s">
        <v>75</v>
      </c>
      <c r="C41" t="s">
        <v>76</v>
      </c>
      <c r="D41" t="s">
        <v>54</v>
      </c>
      <c r="E41" t="s">
        <v>13</v>
      </c>
      <c r="F41" t="s">
        <v>55</v>
      </c>
      <c r="G41" t="s">
        <v>15</v>
      </c>
      <c r="H41" t="s">
        <v>36</v>
      </c>
      <c r="I41">
        <v>0</v>
      </c>
      <c r="J41" s="5">
        <v>1</v>
      </c>
    </row>
    <row r="42" spans="1:10" x14ac:dyDescent="0.25">
      <c r="A42" t="s">
        <v>9</v>
      </c>
      <c r="B42" t="s">
        <v>77</v>
      </c>
      <c r="C42" t="s">
        <v>78</v>
      </c>
      <c r="D42" t="s">
        <v>54</v>
      </c>
      <c r="E42" t="s">
        <v>13</v>
      </c>
      <c r="F42" t="s">
        <v>48</v>
      </c>
      <c r="G42" t="s">
        <v>20</v>
      </c>
      <c r="H42" t="s">
        <v>21</v>
      </c>
      <c r="I42">
        <v>1</v>
      </c>
      <c r="J42" s="5">
        <v>1</v>
      </c>
    </row>
    <row r="43" spans="1:10" x14ac:dyDescent="0.25">
      <c r="A43" t="s">
        <v>9</v>
      </c>
      <c r="B43" t="s">
        <v>10</v>
      </c>
      <c r="C43" t="s">
        <v>79</v>
      </c>
      <c r="D43" t="s">
        <v>54</v>
      </c>
      <c r="E43" t="s">
        <v>13</v>
      </c>
      <c r="F43" t="s">
        <v>55</v>
      </c>
      <c r="G43" t="s">
        <v>15</v>
      </c>
      <c r="H43" t="s">
        <v>36</v>
      </c>
      <c r="I43">
        <v>1</v>
      </c>
      <c r="J43" s="5">
        <v>1</v>
      </c>
    </row>
    <row r="44" spans="1:10" x14ac:dyDescent="0.25">
      <c r="A44" t="s">
        <v>9</v>
      </c>
      <c r="B44" t="s">
        <v>103</v>
      </c>
      <c r="C44" t="s">
        <v>104</v>
      </c>
      <c r="D44" t="s">
        <v>54</v>
      </c>
      <c r="E44" t="s">
        <v>19</v>
      </c>
      <c r="F44" t="s">
        <v>48</v>
      </c>
      <c r="G44" t="s">
        <v>40</v>
      </c>
      <c r="H44" t="s">
        <v>105</v>
      </c>
      <c r="I44">
        <v>1</v>
      </c>
      <c r="J44" s="5">
        <v>1</v>
      </c>
    </row>
    <row r="45" spans="1:10" x14ac:dyDescent="0.25">
      <c r="A45" t="s">
        <v>9</v>
      </c>
      <c r="B45" t="s">
        <v>106</v>
      </c>
      <c r="C45" t="s">
        <v>107</v>
      </c>
      <c r="D45" t="s">
        <v>54</v>
      </c>
      <c r="E45" t="s">
        <v>13</v>
      </c>
      <c r="F45" t="s">
        <v>55</v>
      </c>
      <c r="G45" t="s">
        <v>108</v>
      </c>
      <c r="H45" t="s">
        <v>16</v>
      </c>
      <c r="I45">
        <v>1</v>
      </c>
      <c r="J45" s="5">
        <v>1</v>
      </c>
    </row>
    <row r="46" spans="1:10" x14ac:dyDescent="0.25">
      <c r="A46" t="s">
        <v>9</v>
      </c>
      <c r="B46" t="s">
        <v>122</v>
      </c>
      <c r="C46" t="s">
        <v>123</v>
      </c>
      <c r="D46" t="s">
        <v>54</v>
      </c>
      <c r="E46" t="s">
        <v>19</v>
      </c>
      <c r="F46" t="s">
        <v>74</v>
      </c>
      <c r="G46" t="s">
        <v>40</v>
      </c>
      <c r="H46" t="s">
        <v>124</v>
      </c>
      <c r="I46">
        <v>1</v>
      </c>
      <c r="J46" s="5">
        <v>1</v>
      </c>
    </row>
    <row r="47" spans="1:10" x14ac:dyDescent="0.25">
      <c r="A47" t="s">
        <v>9</v>
      </c>
      <c r="B47" t="s">
        <v>133</v>
      </c>
      <c r="C47" t="s">
        <v>134</v>
      </c>
      <c r="D47" t="s">
        <v>54</v>
      </c>
      <c r="E47" t="s">
        <v>13</v>
      </c>
      <c r="F47" t="s">
        <v>135</v>
      </c>
      <c r="G47" t="s">
        <v>15</v>
      </c>
      <c r="H47" t="s">
        <v>36</v>
      </c>
      <c r="I47">
        <v>1</v>
      </c>
      <c r="J47" s="5">
        <v>1</v>
      </c>
    </row>
    <row r="48" spans="1:10" x14ac:dyDescent="0.25">
      <c r="A48" t="s">
        <v>9</v>
      </c>
      <c r="B48" t="s">
        <v>141</v>
      </c>
      <c r="C48" t="s">
        <v>142</v>
      </c>
      <c r="D48" t="s">
        <v>54</v>
      </c>
      <c r="E48" t="s">
        <v>19</v>
      </c>
      <c r="F48" t="s">
        <v>135</v>
      </c>
      <c r="G48" t="s">
        <v>40</v>
      </c>
      <c r="H48" t="s">
        <v>124</v>
      </c>
      <c r="I48">
        <v>1</v>
      </c>
      <c r="J48" s="5">
        <v>1</v>
      </c>
    </row>
    <row r="49" spans="1:10" x14ac:dyDescent="0.25">
      <c r="A49" t="s">
        <v>9</v>
      </c>
      <c r="B49" t="s">
        <v>143</v>
      </c>
      <c r="C49" t="s">
        <v>144</v>
      </c>
      <c r="D49" t="s">
        <v>54</v>
      </c>
      <c r="E49" t="s">
        <v>34</v>
      </c>
      <c r="F49" t="s">
        <v>55</v>
      </c>
      <c r="G49" t="s">
        <v>31</v>
      </c>
      <c r="H49" t="s">
        <v>16</v>
      </c>
      <c r="I49">
        <v>1</v>
      </c>
      <c r="J49" s="5">
        <v>1</v>
      </c>
    </row>
    <row r="50" spans="1:10" x14ac:dyDescent="0.25">
      <c r="A50" t="s">
        <v>9</v>
      </c>
      <c r="B50" t="s">
        <v>147</v>
      </c>
      <c r="C50" t="s">
        <v>148</v>
      </c>
      <c r="D50" t="s">
        <v>54</v>
      </c>
      <c r="E50" t="s">
        <v>149</v>
      </c>
      <c r="F50" t="s">
        <v>35</v>
      </c>
      <c r="G50" t="s">
        <v>15</v>
      </c>
      <c r="H50" t="s">
        <v>36</v>
      </c>
      <c r="I50">
        <v>0</v>
      </c>
      <c r="J50" s="5">
        <v>1</v>
      </c>
    </row>
    <row r="51" spans="1:10" x14ac:dyDescent="0.25">
      <c r="A51" t="s">
        <v>9</v>
      </c>
      <c r="B51" t="s">
        <v>141</v>
      </c>
      <c r="C51" t="s">
        <v>154</v>
      </c>
      <c r="D51" t="s">
        <v>54</v>
      </c>
      <c r="E51" t="s">
        <v>155</v>
      </c>
      <c r="F51" t="s">
        <v>55</v>
      </c>
      <c r="G51" t="s">
        <v>15</v>
      </c>
      <c r="H51" t="s">
        <v>36</v>
      </c>
      <c r="I51">
        <v>1</v>
      </c>
      <c r="J51" s="5">
        <v>1</v>
      </c>
    </row>
    <row r="52" spans="1:10" x14ac:dyDescent="0.25">
      <c r="A52" t="s">
        <v>9</v>
      </c>
      <c r="B52" t="s">
        <v>158</v>
      </c>
      <c r="C52" t="s">
        <v>159</v>
      </c>
      <c r="D52" t="s">
        <v>54</v>
      </c>
      <c r="E52" t="s">
        <v>13</v>
      </c>
      <c r="F52" t="s">
        <v>63</v>
      </c>
      <c r="G52" t="s">
        <v>108</v>
      </c>
      <c r="H52" t="s">
        <v>16</v>
      </c>
      <c r="I52">
        <v>1</v>
      </c>
      <c r="J52" s="5">
        <v>1</v>
      </c>
    </row>
    <row r="53" spans="1:10" x14ac:dyDescent="0.25">
      <c r="A53" t="s">
        <v>9</v>
      </c>
      <c r="B53" t="s">
        <v>37</v>
      </c>
      <c r="C53" t="s">
        <v>160</v>
      </c>
      <c r="D53" t="s">
        <v>54</v>
      </c>
      <c r="E53" t="s">
        <v>13</v>
      </c>
      <c r="F53" t="s">
        <v>55</v>
      </c>
      <c r="G53" t="s">
        <v>15</v>
      </c>
      <c r="H53" t="s">
        <v>36</v>
      </c>
      <c r="I53">
        <v>1</v>
      </c>
      <c r="J53" s="5">
        <v>1</v>
      </c>
    </row>
    <row r="54" spans="1:10" x14ac:dyDescent="0.25">
      <c r="A54" t="s">
        <v>9</v>
      </c>
      <c r="B54" t="s">
        <v>185</v>
      </c>
      <c r="C54" t="s">
        <v>186</v>
      </c>
      <c r="D54" t="s">
        <v>54</v>
      </c>
      <c r="E54" t="s">
        <v>13</v>
      </c>
      <c r="F54" t="s">
        <v>55</v>
      </c>
      <c r="G54" t="s">
        <v>15</v>
      </c>
      <c r="H54" t="s">
        <v>36</v>
      </c>
      <c r="I54">
        <v>1</v>
      </c>
      <c r="J54" s="5">
        <v>1</v>
      </c>
    </row>
    <row r="55" spans="1:10" x14ac:dyDescent="0.25">
      <c r="A55" t="s">
        <v>9</v>
      </c>
      <c r="B55" t="s">
        <v>202</v>
      </c>
      <c r="C55" t="s">
        <v>203</v>
      </c>
      <c r="D55" t="s">
        <v>54</v>
      </c>
      <c r="E55" t="s">
        <v>13</v>
      </c>
      <c r="F55" t="s">
        <v>74</v>
      </c>
      <c r="G55" t="s">
        <v>20</v>
      </c>
      <c r="H55" t="s">
        <v>36</v>
      </c>
      <c r="I55">
        <v>1</v>
      </c>
      <c r="J55" s="5">
        <v>1</v>
      </c>
    </row>
    <row r="56" spans="1:10" x14ac:dyDescent="0.25">
      <c r="A56" t="s">
        <v>9</v>
      </c>
      <c r="B56" t="s">
        <v>127</v>
      </c>
      <c r="C56" t="s">
        <v>206</v>
      </c>
      <c r="D56" t="s">
        <v>54</v>
      </c>
      <c r="E56" t="s">
        <v>19</v>
      </c>
      <c r="F56" t="s">
        <v>74</v>
      </c>
      <c r="G56" t="s">
        <v>40</v>
      </c>
      <c r="H56" t="s">
        <v>124</v>
      </c>
      <c r="I56">
        <v>1</v>
      </c>
      <c r="J56" s="5">
        <v>1</v>
      </c>
    </row>
    <row r="57" spans="1:10" x14ac:dyDescent="0.25">
      <c r="A57" t="s">
        <v>9</v>
      </c>
      <c r="B57" t="s">
        <v>259</v>
      </c>
      <c r="C57" t="s">
        <v>260</v>
      </c>
      <c r="D57" t="s">
        <v>54</v>
      </c>
      <c r="E57" t="s">
        <v>13</v>
      </c>
      <c r="F57" t="s">
        <v>48</v>
      </c>
      <c r="G57" t="s">
        <v>15</v>
      </c>
      <c r="H57" t="s">
        <v>36</v>
      </c>
      <c r="I57">
        <v>0</v>
      </c>
      <c r="J57" s="5">
        <v>1</v>
      </c>
    </row>
    <row r="58" spans="1:10" x14ac:dyDescent="0.25">
      <c r="A58" t="s">
        <v>9</v>
      </c>
      <c r="B58" t="s">
        <v>261</v>
      </c>
      <c r="C58" t="s">
        <v>262</v>
      </c>
      <c r="D58" t="s">
        <v>54</v>
      </c>
      <c r="E58" t="s">
        <v>13</v>
      </c>
      <c r="F58" t="s">
        <v>74</v>
      </c>
      <c r="G58" t="s">
        <v>15</v>
      </c>
      <c r="H58" t="s">
        <v>36</v>
      </c>
      <c r="I58">
        <v>0</v>
      </c>
      <c r="J58" s="5">
        <v>1</v>
      </c>
    </row>
    <row r="59" spans="1:10" x14ac:dyDescent="0.25">
      <c r="A59" t="s">
        <v>9</v>
      </c>
      <c r="B59" t="s">
        <v>274</v>
      </c>
      <c r="C59" t="s">
        <v>275</v>
      </c>
      <c r="D59" t="s">
        <v>54</v>
      </c>
      <c r="E59" t="s">
        <v>13</v>
      </c>
      <c r="F59" t="s">
        <v>55</v>
      </c>
      <c r="G59" t="s">
        <v>40</v>
      </c>
      <c r="H59" t="s">
        <v>41</v>
      </c>
      <c r="I59">
        <v>0</v>
      </c>
      <c r="J59" s="5">
        <v>1</v>
      </c>
    </row>
    <row r="60" spans="1:10" x14ac:dyDescent="0.25">
      <c r="A60" t="s">
        <v>9</v>
      </c>
      <c r="B60" t="s">
        <v>300</v>
      </c>
      <c r="C60" t="s">
        <v>301</v>
      </c>
      <c r="D60" t="s">
        <v>54</v>
      </c>
      <c r="E60" t="s">
        <v>34</v>
      </c>
      <c r="F60" t="s">
        <v>74</v>
      </c>
      <c r="G60" t="s">
        <v>40</v>
      </c>
      <c r="H60" t="s">
        <v>41</v>
      </c>
      <c r="I60">
        <v>1</v>
      </c>
      <c r="J60" s="5">
        <v>1</v>
      </c>
    </row>
    <row r="61" spans="1:10" x14ac:dyDescent="0.25">
      <c r="A61" t="s">
        <v>9</v>
      </c>
      <c r="B61" t="s">
        <v>304</v>
      </c>
      <c r="C61" t="s">
        <v>128</v>
      </c>
      <c r="D61" t="s">
        <v>54</v>
      </c>
      <c r="E61" t="s">
        <v>13</v>
      </c>
      <c r="F61" t="s">
        <v>35</v>
      </c>
      <c r="G61" t="s">
        <v>20</v>
      </c>
      <c r="H61" t="s">
        <v>36</v>
      </c>
      <c r="I61">
        <v>0</v>
      </c>
      <c r="J61" s="5">
        <v>1</v>
      </c>
    </row>
    <row r="62" spans="1:10" x14ac:dyDescent="0.25">
      <c r="A62" t="s">
        <v>9</v>
      </c>
      <c r="B62" t="s">
        <v>305</v>
      </c>
      <c r="C62" t="s">
        <v>306</v>
      </c>
      <c r="D62" t="s">
        <v>54</v>
      </c>
      <c r="E62" t="s">
        <v>13</v>
      </c>
      <c r="F62" t="s">
        <v>55</v>
      </c>
      <c r="G62" t="s">
        <v>15</v>
      </c>
      <c r="H62" t="s">
        <v>36</v>
      </c>
      <c r="I62">
        <v>1</v>
      </c>
      <c r="J62" s="5">
        <v>1</v>
      </c>
    </row>
    <row r="63" spans="1:10" x14ac:dyDescent="0.25">
      <c r="A63" t="s">
        <v>9</v>
      </c>
      <c r="B63" t="s">
        <v>324</v>
      </c>
      <c r="C63" t="s">
        <v>325</v>
      </c>
      <c r="D63" t="s">
        <v>54</v>
      </c>
      <c r="E63" t="s">
        <v>155</v>
      </c>
      <c r="F63" t="s">
        <v>55</v>
      </c>
      <c r="G63" t="s">
        <v>20</v>
      </c>
      <c r="H63" t="s">
        <v>36</v>
      </c>
      <c r="I63">
        <v>1</v>
      </c>
      <c r="J63" s="5">
        <v>1</v>
      </c>
    </row>
    <row r="64" spans="1:10" x14ac:dyDescent="0.25">
      <c r="A64" t="s">
        <v>9</v>
      </c>
      <c r="B64" t="s">
        <v>326</v>
      </c>
      <c r="C64" t="s">
        <v>327</v>
      </c>
      <c r="D64" t="s">
        <v>54</v>
      </c>
      <c r="E64" t="s">
        <v>13</v>
      </c>
      <c r="F64" t="s">
        <v>35</v>
      </c>
      <c r="G64" t="s">
        <v>71</v>
      </c>
      <c r="H64" t="s">
        <v>21</v>
      </c>
      <c r="I64">
        <v>0</v>
      </c>
      <c r="J64" s="5">
        <v>1</v>
      </c>
    </row>
    <row r="65" spans="1:10" x14ac:dyDescent="0.25">
      <c r="A65" t="s">
        <v>9</v>
      </c>
      <c r="B65" t="s">
        <v>131</v>
      </c>
      <c r="C65" t="s">
        <v>332</v>
      </c>
      <c r="D65" t="s">
        <v>54</v>
      </c>
      <c r="E65" t="s">
        <v>19</v>
      </c>
      <c r="F65" t="s">
        <v>55</v>
      </c>
      <c r="G65" t="s">
        <v>15</v>
      </c>
      <c r="H65" t="s">
        <v>36</v>
      </c>
      <c r="I65">
        <v>0</v>
      </c>
      <c r="J65" s="5">
        <v>1</v>
      </c>
    </row>
    <row r="66" spans="1:10" x14ac:dyDescent="0.25">
      <c r="A66" t="s">
        <v>9</v>
      </c>
      <c r="B66" t="s">
        <v>289</v>
      </c>
      <c r="C66" t="s">
        <v>119</v>
      </c>
      <c r="D66" t="s">
        <v>54</v>
      </c>
      <c r="E66" t="s">
        <v>19</v>
      </c>
      <c r="F66" t="s">
        <v>55</v>
      </c>
      <c r="G66" t="s">
        <v>15</v>
      </c>
      <c r="H66" t="s">
        <v>36</v>
      </c>
      <c r="I66">
        <v>1</v>
      </c>
      <c r="J66" s="5">
        <v>1</v>
      </c>
    </row>
    <row r="67" spans="1:10" x14ac:dyDescent="0.25">
      <c r="A67" t="s">
        <v>9</v>
      </c>
      <c r="B67" t="s">
        <v>200</v>
      </c>
      <c r="C67" t="s">
        <v>368</v>
      </c>
      <c r="D67" t="s">
        <v>54</v>
      </c>
      <c r="E67" t="s">
        <v>13</v>
      </c>
      <c r="F67" t="s">
        <v>35</v>
      </c>
      <c r="G67" t="s">
        <v>31</v>
      </c>
      <c r="H67" t="s">
        <v>16</v>
      </c>
      <c r="I67">
        <v>1</v>
      </c>
      <c r="J67" s="5">
        <v>1</v>
      </c>
    </row>
    <row r="68" spans="1:10" x14ac:dyDescent="0.25">
      <c r="A68" t="s">
        <v>9</v>
      </c>
      <c r="B68" t="s">
        <v>373</v>
      </c>
      <c r="C68" t="s">
        <v>374</v>
      </c>
      <c r="D68" t="s">
        <v>54</v>
      </c>
      <c r="E68" t="s">
        <v>70</v>
      </c>
      <c r="F68" t="s">
        <v>135</v>
      </c>
      <c r="G68" t="s">
        <v>51</v>
      </c>
      <c r="H68" t="s">
        <v>16</v>
      </c>
      <c r="I68">
        <v>1</v>
      </c>
      <c r="J68" s="5">
        <v>1</v>
      </c>
    </row>
    <row r="69" spans="1:10" x14ac:dyDescent="0.25">
      <c r="A69" t="s">
        <v>9</v>
      </c>
      <c r="B69" t="s">
        <v>375</v>
      </c>
      <c r="C69" t="s">
        <v>376</v>
      </c>
      <c r="D69" t="s">
        <v>54</v>
      </c>
      <c r="E69" t="s">
        <v>13</v>
      </c>
      <c r="F69" t="s">
        <v>30</v>
      </c>
      <c r="G69" t="s">
        <v>20</v>
      </c>
      <c r="H69" t="s">
        <v>36</v>
      </c>
      <c r="I69">
        <v>0</v>
      </c>
      <c r="J69" s="5">
        <v>1</v>
      </c>
    </row>
    <row r="70" spans="1:10" x14ac:dyDescent="0.25">
      <c r="A70" t="s">
        <v>9</v>
      </c>
      <c r="B70" t="s">
        <v>407</v>
      </c>
      <c r="C70" t="s">
        <v>408</v>
      </c>
      <c r="D70" t="s">
        <v>54</v>
      </c>
      <c r="E70" t="s">
        <v>149</v>
      </c>
      <c r="F70" t="s">
        <v>55</v>
      </c>
      <c r="G70" t="s">
        <v>40</v>
      </c>
      <c r="H70" t="s">
        <v>41</v>
      </c>
      <c r="I70">
        <v>1</v>
      </c>
      <c r="J70" s="5">
        <v>1</v>
      </c>
    </row>
    <row r="71" spans="1:10" x14ac:dyDescent="0.25">
      <c r="A71" t="s">
        <v>9</v>
      </c>
      <c r="B71" t="s">
        <v>274</v>
      </c>
      <c r="C71" t="s">
        <v>416</v>
      </c>
      <c r="D71" t="s">
        <v>54</v>
      </c>
      <c r="E71" t="s">
        <v>149</v>
      </c>
      <c r="F71" t="s">
        <v>55</v>
      </c>
      <c r="G71" t="s">
        <v>40</v>
      </c>
      <c r="H71" t="s">
        <v>41</v>
      </c>
      <c r="I71">
        <v>1</v>
      </c>
      <c r="J71" s="5">
        <v>1</v>
      </c>
    </row>
    <row r="72" spans="1:10" x14ac:dyDescent="0.25">
      <c r="A72" t="s">
        <v>9</v>
      </c>
      <c r="B72" t="s">
        <v>274</v>
      </c>
      <c r="C72" t="s">
        <v>417</v>
      </c>
      <c r="D72" t="s">
        <v>54</v>
      </c>
      <c r="E72" t="s">
        <v>149</v>
      </c>
      <c r="F72" t="s">
        <v>135</v>
      </c>
      <c r="G72" t="s">
        <v>40</v>
      </c>
      <c r="H72" t="s">
        <v>41</v>
      </c>
      <c r="I72">
        <v>1</v>
      </c>
      <c r="J72" s="5">
        <v>1</v>
      </c>
    </row>
    <row r="73" spans="1:10" x14ac:dyDescent="0.25">
      <c r="A73" t="s">
        <v>9</v>
      </c>
      <c r="B73" t="s">
        <v>419</v>
      </c>
      <c r="C73" t="s">
        <v>420</v>
      </c>
      <c r="D73" t="s">
        <v>54</v>
      </c>
      <c r="E73" t="s">
        <v>19</v>
      </c>
      <c r="F73" t="s">
        <v>55</v>
      </c>
      <c r="G73" t="s">
        <v>20</v>
      </c>
      <c r="H73" t="s">
        <v>26</v>
      </c>
      <c r="I73">
        <v>1</v>
      </c>
      <c r="J73" s="5">
        <v>1</v>
      </c>
    </row>
    <row r="74" spans="1:10" x14ac:dyDescent="0.25">
      <c r="A74" t="s">
        <v>9</v>
      </c>
      <c r="B74" t="s">
        <v>422</v>
      </c>
      <c r="C74" t="s">
        <v>423</v>
      </c>
      <c r="D74" t="s">
        <v>54</v>
      </c>
      <c r="E74" t="s">
        <v>226</v>
      </c>
      <c r="F74" t="s">
        <v>55</v>
      </c>
      <c r="G74" t="s">
        <v>15</v>
      </c>
      <c r="H74" t="s">
        <v>26</v>
      </c>
      <c r="I74">
        <v>1</v>
      </c>
      <c r="J74" s="5">
        <v>1</v>
      </c>
    </row>
    <row r="75" spans="1:10" x14ac:dyDescent="0.25">
      <c r="A75" t="s">
        <v>9</v>
      </c>
      <c r="B75" t="s">
        <v>401</v>
      </c>
      <c r="C75" t="s">
        <v>448</v>
      </c>
      <c r="D75" t="s">
        <v>54</v>
      </c>
      <c r="E75" t="s">
        <v>34</v>
      </c>
      <c r="F75" t="s">
        <v>63</v>
      </c>
      <c r="G75" t="s">
        <v>15</v>
      </c>
      <c r="H75" t="s">
        <v>36</v>
      </c>
      <c r="I75">
        <v>1</v>
      </c>
      <c r="J75" s="5">
        <v>1</v>
      </c>
    </row>
    <row r="76" spans="1:10" x14ac:dyDescent="0.25">
      <c r="A76" t="s">
        <v>9</v>
      </c>
      <c r="B76" t="s">
        <v>281</v>
      </c>
      <c r="C76" t="s">
        <v>464</v>
      </c>
      <c r="D76" t="s">
        <v>54</v>
      </c>
      <c r="E76" t="s">
        <v>13</v>
      </c>
      <c r="F76" t="s">
        <v>55</v>
      </c>
      <c r="G76" t="s">
        <v>20</v>
      </c>
      <c r="H76" t="s">
        <v>36</v>
      </c>
      <c r="I76">
        <v>1</v>
      </c>
      <c r="J76" s="5">
        <v>1</v>
      </c>
    </row>
    <row r="77" spans="1:10" x14ac:dyDescent="0.25">
      <c r="A77" t="s">
        <v>9</v>
      </c>
      <c r="B77" t="s">
        <v>49</v>
      </c>
      <c r="C77" t="s">
        <v>465</v>
      </c>
      <c r="D77" t="s">
        <v>54</v>
      </c>
      <c r="E77" t="s">
        <v>13</v>
      </c>
      <c r="F77" t="s">
        <v>55</v>
      </c>
      <c r="G77" t="s">
        <v>20</v>
      </c>
      <c r="H77" t="s">
        <v>36</v>
      </c>
      <c r="I77">
        <v>1</v>
      </c>
      <c r="J77" s="5">
        <v>1</v>
      </c>
    </row>
    <row r="78" spans="1:10" x14ac:dyDescent="0.25">
      <c r="A78" t="s">
        <v>9</v>
      </c>
      <c r="B78" t="s">
        <v>304</v>
      </c>
      <c r="C78" t="s">
        <v>493</v>
      </c>
      <c r="D78" t="s">
        <v>54</v>
      </c>
      <c r="E78" t="s">
        <v>34</v>
      </c>
      <c r="F78" t="s">
        <v>135</v>
      </c>
      <c r="G78" t="s">
        <v>40</v>
      </c>
      <c r="H78" t="s">
        <v>124</v>
      </c>
      <c r="I78">
        <v>1</v>
      </c>
      <c r="J78" s="5">
        <v>1</v>
      </c>
    </row>
    <row r="79" spans="1:10" x14ac:dyDescent="0.25">
      <c r="A79" t="s">
        <v>9</v>
      </c>
      <c r="B79" t="s">
        <v>446</v>
      </c>
      <c r="C79" t="s">
        <v>498</v>
      </c>
      <c r="D79" t="s">
        <v>54</v>
      </c>
      <c r="E79" t="s">
        <v>13</v>
      </c>
      <c r="F79" t="s">
        <v>55</v>
      </c>
      <c r="G79" t="s">
        <v>31</v>
      </c>
      <c r="H79" t="s">
        <v>16</v>
      </c>
      <c r="I79">
        <v>1</v>
      </c>
      <c r="J79" s="5">
        <v>1</v>
      </c>
    </row>
    <row r="80" spans="1:10" x14ac:dyDescent="0.25">
      <c r="A80" t="s">
        <v>9</v>
      </c>
      <c r="B80" t="s">
        <v>500</v>
      </c>
      <c r="C80" t="s">
        <v>501</v>
      </c>
      <c r="D80" t="s">
        <v>54</v>
      </c>
      <c r="E80" t="s">
        <v>209</v>
      </c>
      <c r="F80" t="s">
        <v>55</v>
      </c>
      <c r="G80" t="s">
        <v>15</v>
      </c>
      <c r="H80" t="s">
        <v>36</v>
      </c>
      <c r="I80">
        <v>1</v>
      </c>
      <c r="J80" s="5">
        <v>1</v>
      </c>
    </row>
    <row r="81" spans="1:10" x14ac:dyDescent="0.25">
      <c r="A81" t="s">
        <v>9</v>
      </c>
      <c r="B81" t="s">
        <v>520</v>
      </c>
      <c r="C81" t="s">
        <v>521</v>
      </c>
      <c r="D81" t="s">
        <v>54</v>
      </c>
      <c r="E81" t="s">
        <v>13</v>
      </c>
      <c r="F81" t="s">
        <v>55</v>
      </c>
      <c r="G81" t="s">
        <v>31</v>
      </c>
      <c r="H81" t="s">
        <v>16</v>
      </c>
      <c r="I81">
        <v>1</v>
      </c>
      <c r="J81" s="5">
        <v>1</v>
      </c>
    </row>
    <row r="82" spans="1:10" x14ac:dyDescent="0.25">
      <c r="A82" t="s">
        <v>9</v>
      </c>
      <c r="B82" t="s">
        <v>161</v>
      </c>
      <c r="C82" t="s">
        <v>522</v>
      </c>
      <c r="D82" t="s">
        <v>54</v>
      </c>
      <c r="E82" t="s">
        <v>13</v>
      </c>
      <c r="F82" t="s">
        <v>55</v>
      </c>
      <c r="G82" t="s">
        <v>20</v>
      </c>
      <c r="H82" t="s">
        <v>21</v>
      </c>
      <c r="I82">
        <v>0</v>
      </c>
      <c r="J82" s="5">
        <v>1</v>
      </c>
    </row>
    <row r="83" spans="1:10" x14ac:dyDescent="0.25">
      <c r="A83" t="s">
        <v>9</v>
      </c>
      <c r="B83" t="s">
        <v>525</v>
      </c>
      <c r="C83" t="s">
        <v>526</v>
      </c>
      <c r="D83" t="s">
        <v>54</v>
      </c>
      <c r="E83" t="s">
        <v>13</v>
      </c>
      <c r="F83" t="s">
        <v>135</v>
      </c>
      <c r="G83" t="s">
        <v>108</v>
      </c>
      <c r="H83" t="s">
        <v>26</v>
      </c>
      <c r="I83">
        <v>1</v>
      </c>
      <c r="J83" s="5">
        <v>1</v>
      </c>
    </row>
    <row r="84" spans="1:10" x14ac:dyDescent="0.25">
      <c r="A84" t="s">
        <v>9</v>
      </c>
      <c r="B84" t="s">
        <v>525</v>
      </c>
      <c r="C84" t="s">
        <v>526</v>
      </c>
      <c r="D84" t="s">
        <v>54</v>
      </c>
      <c r="E84" t="s">
        <v>13</v>
      </c>
      <c r="F84" t="s">
        <v>63</v>
      </c>
      <c r="G84" t="s">
        <v>108</v>
      </c>
      <c r="H84" t="s">
        <v>26</v>
      </c>
      <c r="I84">
        <v>1</v>
      </c>
      <c r="J84" s="5">
        <v>1</v>
      </c>
    </row>
    <row r="85" spans="1:10" x14ac:dyDescent="0.25">
      <c r="A85" t="s">
        <v>9</v>
      </c>
      <c r="B85" t="s">
        <v>527</v>
      </c>
      <c r="C85" t="s">
        <v>528</v>
      </c>
      <c r="D85" t="s">
        <v>54</v>
      </c>
      <c r="E85" t="s">
        <v>19</v>
      </c>
      <c r="F85" t="s">
        <v>130</v>
      </c>
      <c r="G85" t="s">
        <v>40</v>
      </c>
      <c r="H85" t="s">
        <v>16</v>
      </c>
      <c r="I85">
        <v>1</v>
      </c>
      <c r="J85" s="5">
        <v>1</v>
      </c>
    </row>
    <row r="86" spans="1:10" x14ac:dyDescent="0.25">
      <c r="A86" t="s">
        <v>9</v>
      </c>
      <c r="B86" t="s">
        <v>529</v>
      </c>
      <c r="C86" t="s">
        <v>530</v>
      </c>
      <c r="D86" t="s">
        <v>54</v>
      </c>
      <c r="E86" t="s">
        <v>19</v>
      </c>
      <c r="F86" t="s">
        <v>63</v>
      </c>
      <c r="G86" t="s">
        <v>108</v>
      </c>
      <c r="H86" t="s">
        <v>504</v>
      </c>
      <c r="I86">
        <v>0</v>
      </c>
      <c r="J86" s="5">
        <v>1</v>
      </c>
    </row>
    <row r="87" spans="1:10" x14ac:dyDescent="0.25">
      <c r="A87" t="s">
        <v>9</v>
      </c>
      <c r="B87" t="s">
        <v>532</v>
      </c>
      <c r="C87" t="s">
        <v>533</v>
      </c>
      <c r="D87" t="s">
        <v>54</v>
      </c>
      <c r="E87" t="s">
        <v>13</v>
      </c>
      <c r="F87" t="s">
        <v>55</v>
      </c>
      <c r="G87" t="s">
        <v>20</v>
      </c>
      <c r="H87" t="s">
        <v>26</v>
      </c>
      <c r="I87">
        <v>1</v>
      </c>
      <c r="J87" s="5">
        <v>1</v>
      </c>
    </row>
    <row r="88" spans="1:10" x14ac:dyDescent="0.25">
      <c r="A88" t="s">
        <v>9</v>
      </c>
      <c r="B88" t="s">
        <v>143</v>
      </c>
      <c r="C88" t="s">
        <v>542</v>
      </c>
      <c r="D88" t="s">
        <v>54</v>
      </c>
      <c r="E88" t="s">
        <v>13</v>
      </c>
      <c r="F88" t="s">
        <v>55</v>
      </c>
      <c r="G88" t="s">
        <v>20</v>
      </c>
      <c r="H88" t="s">
        <v>26</v>
      </c>
      <c r="I88">
        <v>1</v>
      </c>
      <c r="J88" s="5">
        <v>1</v>
      </c>
    </row>
    <row r="89" spans="1:10" x14ac:dyDescent="0.25">
      <c r="A89" t="s">
        <v>9</v>
      </c>
      <c r="B89" t="s">
        <v>543</v>
      </c>
      <c r="C89" t="s">
        <v>431</v>
      </c>
      <c r="D89" t="s">
        <v>54</v>
      </c>
      <c r="E89" t="s">
        <v>13</v>
      </c>
      <c r="F89" t="s">
        <v>55</v>
      </c>
      <c r="G89" t="s">
        <v>20</v>
      </c>
      <c r="H89" t="s">
        <v>26</v>
      </c>
      <c r="I89">
        <v>1</v>
      </c>
      <c r="J89" s="5">
        <v>1</v>
      </c>
    </row>
    <row r="90" spans="1:10" x14ac:dyDescent="0.25">
      <c r="A90" t="s">
        <v>9</v>
      </c>
      <c r="B90" t="s">
        <v>118</v>
      </c>
      <c r="C90" t="s">
        <v>553</v>
      </c>
      <c r="D90" t="s">
        <v>54</v>
      </c>
      <c r="E90" t="s">
        <v>13</v>
      </c>
      <c r="F90" t="s">
        <v>554</v>
      </c>
      <c r="G90" t="s">
        <v>40</v>
      </c>
      <c r="H90" t="s">
        <v>36</v>
      </c>
      <c r="I90">
        <v>1</v>
      </c>
      <c r="J90" s="5">
        <v>1</v>
      </c>
    </row>
    <row r="91" spans="1:10" x14ac:dyDescent="0.25">
      <c r="A91" t="s">
        <v>9</v>
      </c>
      <c r="B91" t="s">
        <v>109</v>
      </c>
      <c r="C91" t="s">
        <v>555</v>
      </c>
      <c r="D91" t="s">
        <v>54</v>
      </c>
      <c r="E91" t="s">
        <v>19</v>
      </c>
      <c r="F91" t="s">
        <v>135</v>
      </c>
      <c r="G91" t="s">
        <v>40</v>
      </c>
      <c r="H91" t="s">
        <v>124</v>
      </c>
      <c r="I91">
        <v>1</v>
      </c>
      <c r="J91" s="5">
        <v>1</v>
      </c>
    </row>
    <row r="92" spans="1:10" x14ac:dyDescent="0.25">
      <c r="A92" t="s">
        <v>9</v>
      </c>
      <c r="B92" t="s">
        <v>556</v>
      </c>
      <c r="C92" t="s">
        <v>557</v>
      </c>
      <c r="D92" t="s">
        <v>54</v>
      </c>
      <c r="E92" t="s">
        <v>19</v>
      </c>
      <c r="F92" t="s">
        <v>135</v>
      </c>
      <c r="G92" t="s">
        <v>40</v>
      </c>
      <c r="H92" t="s">
        <v>124</v>
      </c>
      <c r="I92">
        <v>1</v>
      </c>
      <c r="J92" s="5">
        <v>1</v>
      </c>
    </row>
    <row r="93" spans="1:10" x14ac:dyDescent="0.25">
      <c r="A93" t="s">
        <v>9</v>
      </c>
      <c r="B93" t="s">
        <v>558</v>
      </c>
      <c r="C93" t="s">
        <v>79</v>
      </c>
      <c r="D93" t="s">
        <v>54</v>
      </c>
      <c r="E93" t="s">
        <v>19</v>
      </c>
      <c r="F93" t="s">
        <v>135</v>
      </c>
      <c r="G93" t="s">
        <v>40</v>
      </c>
      <c r="H93" t="s">
        <v>124</v>
      </c>
      <c r="I93">
        <v>1</v>
      </c>
      <c r="J93" s="5">
        <v>1</v>
      </c>
    </row>
    <row r="94" spans="1:10" x14ac:dyDescent="0.25">
      <c r="A94" t="s">
        <v>9</v>
      </c>
      <c r="B94" t="s">
        <v>559</v>
      </c>
      <c r="C94" t="s">
        <v>560</v>
      </c>
      <c r="D94" t="s">
        <v>54</v>
      </c>
      <c r="E94" t="s">
        <v>19</v>
      </c>
      <c r="F94" t="s">
        <v>135</v>
      </c>
      <c r="G94" t="s">
        <v>40</v>
      </c>
      <c r="H94" t="s">
        <v>124</v>
      </c>
      <c r="I94">
        <v>1</v>
      </c>
      <c r="J94" s="5">
        <v>1</v>
      </c>
    </row>
    <row r="95" spans="1:10" x14ac:dyDescent="0.25">
      <c r="A95" t="s">
        <v>9</v>
      </c>
      <c r="B95" t="s">
        <v>183</v>
      </c>
      <c r="C95" t="s">
        <v>567</v>
      </c>
      <c r="D95" t="s">
        <v>54</v>
      </c>
      <c r="E95" t="s">
        <v>70</v>
      </c>
      <c r="F95" t="s">
        <v>55</v>
      </c>
      <c r="G95" t="s">
        <v>15</v>
      </c>
      <c r="H95" t="s">
        <v>36</v>
      </c>
      <c r="I95">
        <v>0</v>
      </c>
      <c r="J95" s="5">
        <v>1</v>
      </c>
    </row>
    <row r="96" spans="1:10" x14ac:dyDescent="0.25">
      <c r="A96" t="s">
        <v>9</v>
      </c>
      <c r="B96" t="s">
        <v>10</v>
      </c>
      <c r="C96" t="s">
        <v>568</v>
      </c>
      <c r="D96" t="s">
        <v>54</v>
      </c>
      <c r="E96" t="s">
        <v>13</v>
      </c>
      <c r="F96" t="s">
        <v>63</v>
      </c>
      <c r="G96" t="s">
        <v>108</v>
      </c>
      <c r="H96" t="s">
        <v>16</v>
      </c>
      <c r="I96">
        <v>1</v>
      </c>
      <c r="J96" s="5">
        <v>1</v>
      </c>
    </row>
    <row r="97" spans="1:10" x14ac:dyDescent="0.25">
      <c r="A97" t="s">
        <v>9</v>
      </c>
      <c r="B97" t="s">
        <v>574</v>
      </c>
      <c r="C97" t="s">
        <v>575</v>
      </c>
      <c r="D97" t="s">
        <v>54</v>
      </c>
      <c r="E97" t="s">
        <v>13</v>
      </c>
      <c r="F97" t="s">
        <v>55</v>
      </c>
      <c r="G97" t="s">
        <v>20</v>
      </c>
      <c r="H97" t="s">
        <v>26</v>
      </c>
      <c r="I97">
        <v>1</v>
      </c>
      <c r="J97" s="5">
        <v>1</v>
      </c>
    </row>
    <row r="98" spans="1:10" x14ac:dyDescent="0.25">
      <c r="A98" t="s">
        <v>9</v>
      </c>
      <c r="B98" t="s">
        <v>582</v>
      </c>
      <c r="C98" t="s">
        <v>583</v>
      </c>
      <c r="D98" t="s">
        <v>54</v>
      </c>
      <c r="E98" t="s">
        <v>13</v>
      </c>
      <c r="F98" t="s">
        <v>55</v>
      </c>
      <c r="G98" t="s">
        <v>20</v>
      </c>
      <c r="H98" t="s">
        <v>36</v>
      </c>
      <c r="I98">
        <v>1</v>
      </c>
      <c r="J98" s="5">
        <v>1</v>
      </c>
    </row>
    <row r="99" spans="1:10" x14ac:dyDescent="0.25">
      <c r="A99" t="s">
        <v>9</v>
      </c>
      <c r="B99" t="s">
        <v>592</v>
      </c>
      <c r="C99" t="s">
        <v>593</v>
      </c>
      <c r="D99" t="s">
        <v>54</v>
      </c>
      <c r="E99" t="s">
        <v>13</v>
      </c>
      <c r="F99" t="s">
        <v>135</v>
      </c>
      <c r="G99" t="s">
        <v>71</v>
      </c>
      <c r="H99" t="s">
        <v>16</v>
      </c>
      <c r="I99">
        <v>1</v>
      </c>
      <c r="J99" s="5">
        <v>1</v>
      </c>
    </row>
    <row r="100" spans="1:10" x14ac:dyDescent="0.25">
      <c r="A100" t="s">
        <v>9</v>
      </c>
      <c r="B100" t="s">
        <v>594</v>
      </c>
      <c r="C100" t="s">
        <v>595</v>
      </c>
      <c r="D100" t="s">
        <v>54</v>
      </c>
      <c r="E100" t="s">
        <v>13</v>
      </c>
      <c r="F100" t="s">
        <v>135</v>
      </c>
      <c r="G100" t="s">
        <v>71</v>
      </c>
      <c r="H100" t="s">
        <v>16</v>
      </c>
      <c r="I100">
        <v>1</v>
      </c>
      <c r="J100" s="5">
        <v>1</v>
      </c>
    </row>
    <row r="101" spans="1:10" x14ac:dyDescent="0.25">
      <c r="A101" t="s">
        <v>9</v>
      </c>
      <c r="B101" t="s">
        <v>596</v>
      </c>
      <c r="C101" t="s">
        <v>597</v>
      </c>
      <c r="D101" t="s">
        <v>54</v>
      </c>
      <c r="E101" t="s">
        <v>13</v>
      </c>
      <c r="F101" t="s">
        <v>55</v>
      </c>
      <c r="G101" t="s">
        <v>71</v>
      </c>
      <c r="H101" t="s">
        <v>21</v>
      </c>
      <c r="I101">
        <v>1</v>
      </c>
      <c r="J101" s="5">
        <v>1</v>
      </c>
    </row>
    <row r="102" spans="1:10" x14ac:dyDescent="0.25">
      <c r="A102" t="s">
        <v>9</v>
      </c>
      <c r="B102" t="s">
        <v>622</v>
      </c>
      <c r="C102" t="s">
        <v>623</v>
      </c>
      <c r="D102" t="s">
        <v>54</v>
      </c>
      <c r="E102" t="s">
        <v>19</v>
      </c>
      <c r="F102" t="s">
        <v>74</v>
      </c>
      <c r="G102" t="s">
        <v>40</v>
      </c>
      <c r="H102" t="s">
        <v>124</v>
      </c>
      <c r="I102">
        <v>1</v>
      </c>
      <c r="J102" s="5">
        <v>1</v>
      </c>
    </row>
    <row r="103" spans="1:10" x14ac:dyDescent="0.25">
      <c r="A103" t="s">
        <v>9</v>
      </c>
      <c r="B103" t="s">
        <v>648</v>
      </c>
      <c r="C103" t="s">
        <v>649</v>
      </c>
      <c r="D103" t="s">
        <v>54</v>
      </c>
      <c r="E103" t="s">
        <v>13</v>
      </c>
      <c r="F103" t="s">
        <v>25</v>
      </c>
      <c r="G103" t="s">
        <v>40</v>
      </c>
      <c r="H103" t="s">
        <v>236</v>
      </c>
      <c r="I103">
        <v>0</v>
      </c>
      <c r="J103" s="5">
        <v>1</v>
      </c>
    </row>
    <row r="104" spans="1:10" x14ac:dyDescent="0.25">
      <c r="A104" t="s">
        <v>9</v>
      </c>
      <c r="B104" t="s">
        <v>120</v>
      </c>
      <c r="C104" t="s">
        <v>651</v>
      </c>
      <c r="D104" t="s">
        <v>54</v>
      </c>
      <c r="E104" t="s">
        <v>34</v>
      </c>
      <c r="F104" t="s">
        <v>35</v>
      </c>
      <c r="G104" t="s">
        <v>15</v>
      </c>
      <c r="H104" t="s">
        <v>36</v>
      </c>
      <c r="I104">
        <v>1</v>
      </c>
      <c r="J104" s="5">
        <v>1</v>
      </c>
    </row>
    <row r="105" spans="1:10" x14ac:dyDescent="0.25">
      <c r="A105" t="s">
        <v>9</v>
      </c>
      <c r="B105" t="s">
        <v>49</v>
      </c>
      <c r="C105" t="s">
        <v>667</v>
      </c>
      <c r="D105" t="s">
        <v>54</v>
      </c>
      <c r="E105" t="s">
        <v>13</v>
      </c>
      <c r="F105" t="s">
        <v>63</v>
      </c>
      <c r="G105" t="s">
        <v>108</v>
      </c>
      <c r="H105" t="s">
        <v>16</v>
      </c>
      <c r="I105">
        <v>1</v>
      </c>
      <c r="J105" s="5">
        <v>1</v>
      </c>
    </row>
    <row r="106" spans="1:10" x14ac:dyDescent="0.25">
      <c r="A106" t="s">
        <v>9</v>
      </c>
      <c r="B106" t="s">
        <v>679</v>
      </c>
      <c r="C106" t="s">
        <v>680</v>
      </c>
      <c r="D106" t="s">
        <v>54</v>
      </c>
      <c r="E106" t="s">
        <v>13</v>
      </c>
      <c r="F106" t="s">
        <v>74</v>
      </c>
      <c r="G106" t="s">
        <v>20</v>
      </c>
      <c r="H106" t="s">
        <v>36</v>
      </c>
      <c r="I106">
        <v>1</v>
      </c>
      <c r="J106" s="5">
        <v>1</v>
      </c>
    </row>
    <row r="107" spans="1:10" x14ac:dyDescent="0.25">
      <c r="A107" t="s">
        <v>9</v>
      </c>
      <c r="B107" t="s">
        <v>224</v>
      </c>
      <c r="C107" t="s">
        <v>681</v>
      </c>
      <c r="D107" t="s">
        <v>54</v>
      </c>
      <c r="E107" t="s">
        <v>13</v>
      </c>
      <c r="F107" t="s">
        <v>55</v>
      </c>
      <c r="G107" t="s">
        <v>15</v>
      </c>
      <c r="H107" t="s">
        <v>26</v>
      </c>
      <c r="I107">
        <v>1</v>
      </c>
      <c r="J107" s="5">
        <v>1</v>
      </c>
    </row>
    <row r="108" spans="1:10" x14ac:dyDescent="0.25">
      <c r="A108" t="s">
        <v>9</v>
      </c>
      <c r="B108" t="s">
        <v>686</v>
      </c>
      <c r="C108" t="s">
        <v>687</v>
      </c>
      <c r="D108" t="s">
        <v>54</v>
      </c>
      <c r="E108" t="s">
        <v>13</v>
      </c>
      <c r="F108" t="s">
        <v>63</v>
      </c>
      <c r="G108" t="s">
        <v>31</v>
      </c>
      <c r="H108" t="s">
        <v>16</v>
      </c>
      <c r="I108">
        <v>1</v>
      </c>
      <c r="J108" s="5">
        <v>1</v>
      </c>
    </row>
    <row r="109" spans="1:10" x14ac:dyDescent="0.25">
      <c r="A109" t="s">
        <v>9</v>
      </c>
      <c r="B109" t="s">
        <v>537</v>
      </c>
      <c r="C109" t="s">
        <v>688</v>
      </c>
      <c r="D109" t="s">
        <v>54</v>
      </c>
      <c r="E109" t="s">
        <v>13</v>
      </c>
      <c r="F109" t="s">
        <v>55</v>
      </c>
      <c r="G109" t="s">
        <v>108</v>
      </c>
      <c r="H109" t="s">
        <v>16</v>
      </c>
      <c r="I109">
        <v>1</v>
      </c>
      <c r="J109" s="5">
        <v>1</v>
      </c>
    </row>
    <row r="110" spans="1:10" x14ac:dyDescent="0.25">
      <c r="A110" t="s">
        <v>9</v>
      </c>
      <c r="B110" t="s">
        <v>601</v>
      </c>
      <c r="C110" t="s">
        <v>695</v>
      </c>
      <c r="D110" t="s">
        <v>54</v>
      </c>
      <c r="E110" t="s">
        <v>13</v>
      </c>
      <c r="F110" t="s">
        <v>74</v>
      </c>
      <c r="G110" t="s">
        <v>40</v>
      </c>
      <c r="H110" t="s">
        <v>36</v>
      </c>
      <c r="I110">
        <v>1</v>
      </c>
      <c r="J110" s="5">
        <v>1</v>
      </c>
    </row>
    <row r="111" spans="1:10" x14ac:dyDescent="0.25">
      <c r="A111" t="s">
        <v>9</v>
      </c>
      <c r="B111" t="s">
        <v>696</v>
      </c>
      <c r="C111" t="s">
        <v>697</v>
      </c>
      <c r="D111" t="s">
        <v>54</v>
      </c>
      <c r="E111" t="s">
        <v>13</v>
      </c>
      <c r="F111" t="s">
        <v>25</v>
      </c>
      <c r="G111" t="s">
        <v>71</v>
      </c>
      <c r="H111" t="s">
        <v>21</v>
      </c>
      <c r="I111">
        <v>1</v>
      </c>
      <c r="J111" s="5">
        <v>1</v>
      </c>
    </row>
    <row r="112" spans="1:10" x14ac:dyDescent="0.25">
      <c r="A112" t="s">
        <v>9</v>
      </c>
      <c r="B112" t="s">
        <v>167</v>
      </c>
      <c r="C112" t="s">
        <v>447</v>
      </c>
      <c r="D112" t="s">
        <v>54</v>
      </c>
      <c r="E112" t="s">
        <v>13</v>
      </c>
      <c r="F112" t="s">
        <v>74</v>
      </c>
      <c r="G112" t="s">
        <v>108</v>
      </c>
      <c r="H112" t="s">
        <v>26</v>
      </c>
      <c r="I112">
        <v>1</v>
      </c>
      <c r="J112" s="5">
        <v>1</v>
      </c>
    </row>
    <row r="113" spans="1:10" x14ac:dyDescent="0.25">
      <c r="A113" t="s">
        <v>9</v>
      </c>
      <c r="B113" t="s">
        <v>712</v>
      </c>
      <c r="C113" t="s">
        <v>713</v>
      </c>
      <c r="D113" t="s">
        <v>54</v>
      </c>
      <c r="E113" t="s">
        <v>13</v>
      </c>
      <c r="F113" t="s">
        <v>74</v>
      </c>
      <c r="G113" t="s">
        <v>71</v>
      </c>
      <c r="H113" t="s">
        <v>16</v>
      </c>
      <c r="I113">
        <v>1</v>
      </c>
      <c r="J113" s="5">
        <v>1</v>
      </c>
    </row>
    <row r="114" spans="1:10" x14ac:dyDescent="0.25">
      <c r="A114" t="s">
        <v>9</v>
      </c>
      <c r="B114" t="s">
        <v>699</v>
      </c>
      <c r="C114" t="s">
        <v>714</v>
      </c>
      <c r="D114" t="s">
        <v>54</v>
      </c>
      <c r="E114" t="s">
        <v>13</v>
      </c>
      <c r="F114" t="s">
        <v>55</v>
      </c>
      <c r="G114" t="s">
        <v>20</v>
      </c>
      <c r="H114" t="s">
        <v>26</v>
      </c>
      <c r="I114">
        <v>1</v>
      </c>
      <c r="J114" s="5">
        <v>1</v>
      </c>
    </row>
    <row r="115" spans="1:10" x14ac:dyDescent="0.25">
      <c r="A115" t="s">
        <v>9</v>
      </c>
      <c r="B115" t="s">
        <v>141</v>
      </c>
      <c r="C115" t="s">
        <v>715</v>
      </c>
      <c r="D115" t="s">
        <v>54</v>
      </c>
      <c r="E115" t="s">
        <v>34</v>
      </c>
      <c r="F115" t="s">
        <v>55</v>
      </c>
      <c r="G115" t="s">
        <v>31</v>
      </c>
      <c r="H115" t="s">
        <v>16</v>
      </c>
      <c r="I115">
        <v>1</v>
      </c>
      <c r="J115" s="5">
        <v>1</v>
      </c>
    </row>
    <row r="116" spans="1:10" x14ac:dyDescent="0.25">
      <c r="A116" t="s">
        <v>9</v>
      </c>
      <c r="B116" t="s">
        <v>156</v>
      </c>
      <c r="C116" t="s">
        <v>148</v>
      </c>
      <c r="D116" t="s">
        <v>54</v>
      </c>
      <c r="E116" t="s">
        <v>13</v>
      </c>
      <c r="F116" t="s">
        <v>48</v>
      </c>
      <c r="G116" t="s">
        <v>108</v>
      </c>
      <c r="H116" t="s">
        <v>16</v>
      </c>
      <c r="I116">
        <v>1</v>
      </c>
      <c r="J116" s="5">
        <v>1</v>
      </c>
    </row>
    <row r="117" spans="1:10" x14ac:dyDescent="0.25">
      <c r="A117" t="s">
        <v>9</v>
      </c>
      <c r="B117" t="s">
        <v>93</v>
      </c>
      <c r="C117" t="s">
        <v>728</v>
      </c>
      <c r="D117" t="s">
        <v>54</v>
      </c>
      <c r="E117" t="s">
        <v>13</v>
      </c>
      <c r="F117" t="s">
        <v>55</v>
      </c>
      <c r="G117" t="s">
        <v>15</v>
      </c>
      <c r="H117" t="s">
        <v>36</v>
      </c>
      <c r="I117">
        <v>1</v>
      </c>
      <c r="J117" s="5">
        <v>1</v>
      </c>
    </row>
    <row r="118" spans="1:10" x14ac:dyDescent="0.25">
      <c r="A118" t="s">
        <v>9</v>
      </c>
      <c r="B118" t="s">
        <v>735</v>
      </c>
      <c r="C118" t="s">
        <v>736</v>
      </c>
      <c r="D118" t="s">
        <v>54</v>
      </c>
      <c r="E118" t="s">
        <v>13</v>
      </c>
      <c r="F118" t="s">
        <v>55</v>
      </c>
      <c r="G118" t="s">
        <v>15</v>
      </c>
      <c r="H118" t="s">
        <v>36</v>
      </c>
      <c r="I118">
        <v>1</v>
      </c>
      <c r="J118" s="5">
        <v>1</v>
      </c>
    </row>
    <row r="119" spans="1:10" x14ac:dyDescent="0.25">
      <c r="A119" t="s">
        <v>9</v>
      </c>
      <c r="B119" t="s">
        <v>120</v>
      </c>
      <c r="C119" t="s">
        <v>738</v>
      </c>
      <c r="D119" t="s">
        <v>54</v>
      </c>
      <c r="E119" t="s">
        <v>13</v>
      </c>
      <c r="F119" t="s">
        <v>35</v>
      </c>
      <c r="G119" t="s">
        <v>71</v>
      </c>
      <c r="H119" t="s">
        <v>16</v>
      </c>
      <c r="I119">
        <v>1</v>
      </c>
      <c r="J119" s="5">
        <v>1</v>
      </c>
    </row>
    <row r="120" spans="1:10" x14ac:dyDescent="0.25">
      <c r="A120" t="s">
        <v>9</v>
      </c>
      <c r="B120" t="s">
        <v>739</v>
      </c>
      <c r="C120" t="s">
        <v>740</v>
      </c>
      <c r="D120" t="s">
        <v>54</v>
      </c>
      <c r="E120" t="s">
        <v>13</v>
      </c>
      <c r="F120" t="s">
        <v>35</v>
      </c>
      <c r="G120" t="s">
        <v>108</v>
      </c>
      <c r="H120" t="s">
        <v>16</v>
      </c>
      <c r="I120">
        <v>1</v>
      </c>
      <c r="J120" s="5">
        <v>1</v>
      </c>
    </row>
    <row r="121" spans="1:10" x14ac:dyDescent="0.25">
      <c r="A121" t="s">
        <v>9</v>
      </c>
      <c r="B121" t="s">
        <v>741</v>
      </c>
      <c r="C121" t="s">
        <v>742</v>
      </c>
      <c r="D121" t="s">
        <v>54</v>
      </c>
      <c r="E121" t="s">
        <v>13</v>
      </c>
      <c r="F121" t="s">
        <v>35</v>
      </c>
      <c r="G121" t="s">
        <v>15</v>
      </c>
      <c r="H121" t="s">
        <v>26</v>
      </c>
      <c r="I121">
        <v>0</v>
      </c>
      <c r="J121" s="5">
        <v>1</v>
      </c>
    </row>
    <row r="122" spans="1:10" x14ac:dyDescent="0.25">
      <c r="A122" t="s">
        <v>9</v>
      </c>
      <c r="B122" t="s">
        <v>412</v>
      </c>
      <c r="C122" t="s">
        <v>743</v>
      </c>
      <c r="D122" t="s">
        <v>54</v>
      </c>
      <c r="E122" t="s">
        <v>226</v>
      </c>
      <c r="F122" t="s">
        <v>25</v>
      </c>
      <c r="G122" t="s">
        <v>15</v>
      </c>
      <c r="H122" t="s">
        <v>124</v>
      </c>
      <c r="I122">
        <v>0</v>
      </c>
      <c r="J122" s="5">
        <v>1</v>
      </c>
    </row>
    <row r="123" spans="1:10" x14ac:dyDescent="0.25">
      <c r="A123" t="s">
        <v>9</v>
      </c>
      <c r="B123" t="s">
        <v>744</v>
      </c>
      <c r="C123" t="s">
        <v>406</v>
      </c>
      <c r="D123" t="s">
        <v>54</v>
      </c>
      <c r="E123" t="s">
        <v>149</v>
      </c>
      <c r="F123" t="s">
        <v>74</v>
      </c>
      <c r="G123" t="s">
        <v>40</v>
      </c>
      <c r="H123" t="s">
        <v>41</v>
      </c>
      <c r="I123">
        <v>1</v>
      </c>
      <c r="J123" s="5">
        <v>1</v>
      </c>
    </row>
    <row r="124" spans="1:10" x14ac:dyDescent="0.25">
      <c r="A124" t="s">
        <v>9</v>
      </c>
      <c r="B124" t="s">
        <v>745</v>
      </c>
      <c r="C124" t="s">
        <v>746</v>
      </c>
      <c r="D124" t="s">
        <v>54</v>
      </c>
      <c r="E124" t="s">
        <v>13</v>
      </c>
      <c r="F124" t="s">
        <v>55</v>
      </c>
      <c r="G124" t="s">
        <v>15</v>
      </c>
      <c r="H124" t="s">
        <v>36</v>
      </c>
      <c r="I124">
        <v>1</v>
      </c>
      <c r="J124" s="5">
        <v>1</v>
      </c>
    </row>
    <row r="125" spans="1:10" x14ac:dyDescent="0.25">
      <c r="A125" t="s">
        <v>9</v>
      </c>
      <c r="B125" t="s">
        <v>753</v>
      </c>
      <c r="C125" t="s">
        <v>754</v>
      </c>
      <c r="D125" t="s">
        <v>54</v>
      </c>
      <c r="E125" t="s">
        <v>13</v>
      </c>
      <c r="F125" t="s">
        <v>74</v>
      </c>
      <c r="G125" t="s">
        <v>108</v>
      </c>
      <c r="H125" t="s">
        <v>16</v>
      </c>
      <c r="I125">
        <v>1</v>
      </c>
      <c r="J125" s="5">
        <v>1</v>
      </c>
    </row>
    <row r="126" spans="1:10" x14ac:dyDescent="0.25">
      <c r="A126" t="s">
        <v>9</v>
      </c>
      <c r="B126" t="s">
        <v>482</v>
      </c>
      <c r="C126" t="s">
        <v>762</v>
      </c>
      <c r="D126" t="s">
        <v>54</v>
      </c>
      <c r="E126" t="s">
        <v>19</v>
      </c>
      <c r="F126" t="s">
        <v>55</v>
      </c>
      <c r="G126" t="s">
        <v>15</v>
      </c>
      <c r="H126" t="s">
        <v>36</v>
      </c>
      <c r="I126">
        <v>1</v>
      </c>
      <c r="J126" s="5">
        <v>1</v>
      </c>
    </row>
    <row r="127" spans="1:10" x14ac:dyDescent="0.25">
      <c r="A127" t="s">
        <v>9</v>
      </c>
      <c r="B127" t="s">
        <v>224</v>
      </c>
      <c r="C127" t="s">
        <v>128</v>
      </c>
      <c r="D127" t="s">
        <v>54</v>
      </c>
      <c r="E127" t="s">
        <v>13</v>
      </c>
      <c r="F127" t="s">
        <v>55</v>
      </c>
      <c r="G127" t="s">
        <v>15</v>
      </c>
      <c r="H127" t="s">
        <v>36</v>
      </c>
      <c r="I127">
        <v>1</v>
      </c>
      <c r="J127" s="5">
        <v>1</v>
      </c>
    </row>
    <row r="128" spans="1:10" x14ac:dyDescent="0.25">
      <c r="A128" t="s">
        <v>9</v>
      </c>
      <c r="B128" t="s">
        <v>781</v>
      </c>
      <c r="C128" t="s">
        <v>782</v>
      </c>
      <c r="D128" t="s">
        <v>54</v>
      </c>
      <c r="E128" t="s">
        <v>149</v>
      </c>
      <c r="F128" t="s">
        <v>55</v>
      </c>
      <c r="G128" t="s">
        <v>15</v>
      </c>
      <c r="H128" t="s">
        <v>36</v>
      </c>
      <c r="I128">
        <v>0</v>
      </c>
      <c r="J128" s="5">
        <v>1</v>
      </c>
    </row>
    <row r="129" spans="1:10" x14ac:dyDescent="0.25">
      <c r="A129" t="s">
        <v>9</v>
      </c>
      <c r="B129" t="s">
        <v>304</v>
      </c>
      <c r="C129" t="s">
        <v>791</v>
      </c>
      <c r="D129" t="s">
        <v>54</v>
      </c>
      <c r="E129" t="s">
        <v>13</v>
      </c>
      <c r="F129" t="s">
        <v>554</v>
      </c>
      <c r="G129" t="s">
        <v>108</v>
      </c>
      <c r="H129" t="s">
        <v>16</v>
      </c>
      <c r="I129">
        <v>1</v>
      </c>
      <c r="J129" s="5">
        <v>1</v>
      </c>
    </row>
    <row r="130" spans="1:10" x14ac:dyDescent="0.25">
      <c r="A130" t="s">
        <v>9</v>
      </c>
      <c r="B130" t="s">
        <v>272</v>
      </c>
      <c r="C130" t="s">
        <v>792</v>
      </c>
      <c r="D130" t="s">
        <v>54</v>
      </c>
      <c r="E130" t="s">
        <v>13</v>
      </c>
      <c r="F130" t="s">
        <v>55</v>
      </c>
      <c r="G130" t="s">
        <v>15</v>
      </c>
      <c r="H130" t="s">
        <v>36</v>
      </c>
      <c r="I130">
        <v>0</v>
      </c>
      <c r="J130" s="5">
        <v>1</v>
      </c>
    </row>
    <row r="131" spans="1:10" x14ac:dyDescent="0.25">
      <c r="A131" t="s">
        <v>9</v>
      </c>
      <c r="B131" t="s">
        <v>793</v>
      </c>
      <c r="C131" t="s">
        <v>794</v>
      </c>
      <c r="D131" t="s">
        <v>54</v>
      </c>
      <c r="E131" t="s">
        <v>13</v>
      </c>
      <c r="F131" t="s">
        <v>74</v>
      </c>
      <c r="G131" t="s">
        <v>31</v>
      </c>
      <c r="H131" t="s">
        <v>16</v>
      </c>
      <c r="I131">
        <v>1</v>
      </c>
      <c r="J131" s="5">
        <v>1</v>
      </c>
    </row>
    <row r="132" spans="1:10" x14ac:dyDescent="0.25">
      <c r="A132" t="s">
        <v>9</v>
      </c>
      <c r="B132" t="s">
        <v>118</v>
      </c>
      <c r="C132" t="s">
        <v>795</v>
      </c>
      <c r="D132" t="s">
        <v>54</v>
      </c>
      <c r="E132" t="s">
        <v>34</v>
      </c>
      <c r="F132" t="s">
        <v>63</v>
      </c>
      <c r="G132" t="s">
        <v>15</v>
      </c>
      <c r="H132" t="s">
        <v>36</v>
      </c>
      <c r="I132">
        <v>1</v>
      </c>
      <c r="J132" s="5">
        <v>1</v>
      </c>
    </row>
    <row r="133" spans="1:10" x14ac:dyDescent="0.25">
      <c r="A133" t="s">
        <v>9</v>
      </c>
      <c r="B133" t="s">
        <v>799</v>
      </c>
      <c r="C133" t="s">
        <v>800</v>
      </c>
      <c r="D133" t="s">
        <v>54</v>
      </c>
      <c r="E133" t="s">
        <v>13</v>
      </c>
      <c r="F133" t="s">
        <v>55</v>
      </c>
      <c r="G133" t="s">
        <v>15</v>
      </c>
      <c r="H133" t="s">
        <v>26</v>
      </c>
      <c r="I133">
        <v>1</v>
      </c>
      <c r="J133" s="5">
        <v>1</v>
      </c>
    </row>
    <row r="134" spans="1:10" x14ac:dyDescent="0.25">
      <c r="A134" t="s">
        <v>9</v>
      </c>
      <c r="B134" t="s">
        <v>27</v>
      </c>
      <c r="C134" t="s">
        <v>801</v>
      </c>
      <c r="D134" t="s">
        <v>54</v>
      </c>
      <c r="E134" t="s">
        <v>13</v>
      </c>
      <c r="F134" t="s">
        <v>30</v>
      </c>
      <c r="G134" t="s">
        <v>31</v>
      </c>
      <c r="H134" t="s">
        <v>16</v>
      </c>
      <c r="I134">
        <v>1</v>
      </c>
      <c r="J134" s="5">
        <v>1</v>
      </c>
    </row>
    <row r="135" spans="1:10" x14ac:dyDescent="0.25">
      <c r="A135" t="s">
        <v>9</v>
      </c>
      <c r="B135" t="s">
        <v>808</v>
      </c>
      <c r="C135" t="s">
        <v>809</v>
      </c>
      <c r="D135" t="s">
        <v>54</v>
      </c>
      <c r="E135" t="s">
        <v>13</v>
      </c>
      <c r="F135" t="s">
        <v>74</v>
      </c>
      <c r="G135" t="s">
        <v>40</v>
      </c>
      <c r="H135" t="s">
        <v>36</v>
      </c>
      <c r="I135">
        <v>1</v>
      </c>
      <c r="J135" s="5">
        <v>1</v>
      </c>
    </row>
    <row r="136" spans="1:10" x14ac:dyDescent="0.25">
      <c r="A136" t="s">
        <v>9</v>
      </c>
      <c r="B136" t="s">
        <v>246</v>
      </c>
      <c r="C136" t="s">
        <v>811</v>
      </c>
      <c r="D136" t="s">
        <v>54</v>
      </c>
      <c r="E136" t="s">
        <v>13</v>
      </c>
      <c r="F136" t="s">
        <v>55</v>
      </c>
      <c r="G136" t="s">
        <v>15</v>
      </c>
      <c r="H136" t="s">
        <v>26</v>
      </c>
      <c r="I136">
        <v>1</v>
      </c>
      <c r="J136" s="5">
        <v>1</v>
      </c>
    </row>
    <row r="137" spans="1:10" x14ac:dyDescent="0.25">
      <c r="A137" t="s">
        <v>9</v>
      </c>
      <c r="B137" t="s">
        <v>814</v>
      </c>
      <c r="C137" t="s">
        <v>104</v>
      </c>
      <c r="D137" t="s">
        <v>54</v>
      </c>
      <c r="E137" t="s">
        <v>13</v>
      </c>
      <c r="F137" t="s">
        <v>169</v>
      </c>
      <c r="G137" t="s">
        <v>15</v>
      </c>
      <c r="H137" t="s">
        <v>36</v>
      </c>
      <c r="I137">
        <v>1</v>
      </c>
      <c r="J137" s="5">
        <v>1</v>
      </c>
    </row>
    <row r="138" spans="1:10" x14ac:dyDescent="0.25">
      <c r="A138" t="s">
        <v>9</v>
      </c>
      <c r="B138" t="s">
        <v>818</v>
      </c>
      <c r="C138" t="s">
        <v>819</v>
      </c>
      <c r="D138" t="s">
        <v>54</v>
      </c>
      <c r="E138" t="s">
        <v>19</v>
      </c>
      <c r="F138" t="s">
        <v>55</v>
      </c>
      <c r="G138" t="s">
        <v>40</v>
      </c>
      <c r="H138" t="s">
        <v>105</v>
      </c>
      <c r="I138">
        <v>1</v>
      </c>
      <c r="J138" s="5">
        <v>1</v>
      </c>
    </row>
    <row r="139" spans="1:10" x14ac:dyDescent="0.25">
      <c r="A139" t="s">
        <v>9</v>
      </c>
      <c r="B139" t="s">
        <v>820</v>
      </c>
      <c r="C139" t="s">
        <v>821</v>
      </c>
      <c r="D139" t="s">
        <v>54</v>
      </c>
      <c r="E139" t="s">
        <v>19</v>
      </c>
      <c r="F139" t="s">
        <v>30</v>
      </c>
      <c r="G139" t="s">
        <v>15</v>
      </c>
      <c r="H139" t="s">
        <v>36</v>
      </c>
      <c r="I139">
        <v>0</v>
      </c>
      <c r="J139" s="5">
        <v>1</v>
      </c>
    </row>
    <row r="140" spans="1:10" x14ac:dyDescent="0.25">
      <c r="A140" t="s">
        <v>9</v>
      </c>
      <c r="B140" t="s">
        <v>763</v>
      </c>
      <c r="C140" t="s">
        <v>828</v>
      </c>
      <c r="D140" t="s">
        <v>54</v>
      </c>
      <c r="E140" t="s">
        <v>13</v>
      </c>
      <c r="F140" t="s">
        <v>55</v>
      </c>
      <c r="G140" t="s">
        <v>15</v>
      </c>
      <c r="H140" t="s">
        <v>26</v>
      </c>
      <c r="I140">
        <v>1</v>
      </c>
      <c r="J140" s="5">
        <v>1</v>
      </c>
    </row>
    <row r="141" spans="1:10" x14ac:dyDescent="0.25">
      <c r="A141" t="s">
        <v>9</v>
      </c>
      <c r="B141" t="s">
        <v>133</v>
      </c>
      <c r="C141" t="s">
        <v>829</v>
      </c>
      <c r="D141" t="s">
        <v>54</v>
      </c>
      <c r="E141" t="s">
        <v>13</v>
      </c>
      <c r="F141" t="s">
        <v>30</v>
      </c>
      <c r="G141" t="s">
        <v>40</v>
      </c>
      <c r="H141" t="s">
        <v>26</v>
      </c>
      <c r="I141">
        <v>0</v>
      </c>
      <c r="J141" s="5">
        <v>1</v>
      </c>
    </row>
    <row r="142" spans="1:10" x14ac:dyDescent="0.25">
      <c r="A142" t="s">
        <v>9</v>
      </c>
      <c r="B142" t="s">
        <v>842</v>
      </c>
      <c r="C142" t="s">
        <v>843</v>
      </c>
      <c r="D142" t="s">
        <v>54</v>
      </c>
      <c r="E142" t="s">
        <v>13</v>
      </c>
      <c r="F142" t="s">
        <v>74</v>
      </c>
      <c r="G142" t="s">
        <v>31</v>
      </c>
      <c r="H142" t="s">
        <v>16</v>
      </c>
      <c r="I142">
        <v>1</v>
      </c>
      <c r="J142" s="5">
        <v>1</v>
      </c>
    </row>
    <row r="143" spans="1:10" x14ac:dyDescent="0.25">
      <c r="A143" t="s">
        <v>9</v>
      </c>
      <c r="B143" t="s">
        <v>751</v>
      </c>
      <c r="C143" t="s">
        <v>861</v>
      </c>
      <c r="D143" t="s">
        <v>54</v>
      </c>
      <c r="E143" t="s">
        <v>13</v>
      </c>
      <c r="F143" t="s">
        <v>74</v>
      </c>
      <c r="G143" t="s">
        <v>20</v>
      </c>
      <c r="H143" t="s">
        <v>36</v>
      </c>
      <c r="I143">
        <v>1</v>
      </c>
      <c r="J143" s="5">
        <v>1</v>
      </c>
    </row>
    <row r="144" spans="1:10" x14ac:dyDescent="0.25">
      <c r="A144" t="s">
        <v>9</v>
      </c>
      <c r="B144" t="s">
        <v>324</v>
      </c>
      <c r="C144" t="s">
        <v>875</v>
      </c>
      <c r="D144" t="s">
        <v>54</v>
      </c>
      <c r="E144" t="s">
        <v>13</v>
      </c>
      <c r="F144" t="s">
        <v>55</v>
      </c>
      <c r="G144" t="s">
        <v>15</v>
      </c>
      <c r="H144" t="s">
        <v>36</v>
      </c>
      <c r="I144">
        <v>1</v>
      </c>
      <c r="J144" s="5">
        <v>1</v>
      </c>
    </row>
    <row r="145" spans="1:10" x14ac:dyDescent="0.25">
      <c r="A145" t="s">
        <v>9</v>
      </c>
      <c r="B145" t="s">
        <v>882</v>
      </c>
      <c r="C145" t="s">
        <v>883</v>
      </c>
      <c r="D145" t="s">
        <v>54</v>
      </c>
      <c r="E145" t="s">
        <v>13</v>
      </c>
      <c r="F145" t="s">
        <v>135</v>
      </c>
      <c r="G145" t="s">
        <v>31</v>
      </c>
      <c r="H145" t="s">
        <v>16</v>
      </c>
      <c r="I145">
        <v>1</v>
      </c>
      <c r="J145" s="5">
        <v>1</v>
      </c>
    </row>
    <row r="146" spans="1:10" x14ac:dyDescent="0.25">
      <c r="A146" t="s">
        <v>9</v>
      </c>
      <c r="B146" t="s">
        <v>37</v>
      </c>
      <c r="C146" t="s">
        <v>38</v>
      </c>
      <c r="D146" t="s">
        <v>39</v>
      </c>
      <c r="E146" t="s">
        <v>13</v>
      </c>
      <c r="F146" t="s">
        <v>35</v>
      </c>
      <c r="G146" t="s">
        <v>40</v>
      </c>
      <c r="H146" t="s">
        <v>41</v>
      </c>
      <c r="I146">
        <v>1</v>
      </c>
      <c r="J146" s="5">
        <v>1</v>
      </c>
    </row>
    <row r="147" spans="1:10" x14ac:dyDescent="0.25">
      <c r="A147" t="s">
        <v>9</v>
      </c>
      <c r="B147" t="s">
        <v>167</v>
      </c>
      <c r="C147" t="s">
        <v>168</v>
      </c>
      <c r="D147" t="s">
        <v>39</v>
      </c>
      <c r="E147" t="s">
        <v>13</v>
      </c>
      <c r="F147" t="s">
        <v>169</v>
      </c>
      <c r="G147" t="s">
        <v>40</v>
      </c>
      <c r="H147" t="s">
        <v>41</v>
      </c>
      <c r="I147">
        <v>1</v>
      </c>
      <c r="J147" s="5">
        <v>1</v>
      </c>
    </row>
    <row r="148" spans="1:10" x14ac:dyDescent="0.25">
      <c r="A148" t="s">
        <v>9</v>
      </c>
      <c r="B148" t="s">
        <v>194</v>
      </c>
      <c r="C148" t="s">
        <v>195</v>
      </c>
      <c r="D148" t="s">
        <v>39</v>
      </c>
      <c r="E148" t="s">
        <v>19</v>
      </c>
      <c r="F148" t="s">
        <v>14</v>
      </c>
      <c r="G148" t="s">
        <v>71</v>
      </c>
      <c r="H148" t="s">
        <v>16</v>
      </c>
      <c r="I148">
        <v>0</v>
      </c>
      <c r="J148" s="5">
        <v>1</v>
      </c>
    </row>
    <row r="149" spans="1:10" x14ac:dyDescent="0.25">
      <c r="A149" t="s">
        <v>9</v>
      </c>
      <c r="B149" t="s">
        <v>200</v>
      </c>
      <c r="C149" t="s">
        <v>201</v>
      </c>
      <c r="D149" t="s">
        <v>39</v>
      </c>
      <c r="E149" t="s">
        <v>13</v>
      </c>
      <c r="F149" t="s">
        <v>82</v>
      </c>
      <c r="G149" t="s">
        <v>20</v>
      </c>
      <c r="H149" t="s">
        <v>26</v>
      </c>
      <c r="I149">
        <v>1</v>
      </c>
      <c r="J149" s="5">
        <v>1</v>
      </c>
    </row>
    <row r="150" spans="1:10" x14ac:dyDescent="0.25">
      <c r="A150" t="s">
        <v>9</v>
      </c>
      <c r="B150" t="s">
        <v>204</v>
      </c>
      <c r="C150" t="s">
        <v>205</v>
      </c>
      <c r="D150" t="s">
        <v>39</v>
      </c>
      <c r="E150" t="s">
        <v>13</v>
      </c>
      <c r="F150" t="s">
        <v>35</v>
      </c>
      <c r="G150" t="s">
        <v>71</v>
      </c>
      <c r="H150" t="s">
        <v>21</v>
      </c>
      <c r="I150">
        <v>1</v>
      </c>
      <c r="J150" s="5">
        <v>1</v>
      </c>
    </row>
    <row r="151" spans="1:10" x14ac:dyDescent="0.25">
      <c r="A151" t="s">
        <v>9</v>
      </c>
      <c r="B151" t="s">
        <v>172</v>
      </c>
      <c r="C151" t="s">
        <v>212</v>
      </c>
      <c r="D151" t="s">
        <v>39</v>
      </c>
      <c r="E151" t="s">
        <v>45</v>
      </c>
      <c r="F151" t="s">
        <v>25</v>
      </c>
      <c r="G151" t="s">
        <v>15</v>
      </c>
      <c r="H151" t="s">
        <v>36</v>
      </c>
      <c r="I151">
        <v>1</v>
      </c>
      <c r="J151" s="5">
        <v>1</v>
      </c>
    </row>
    <row r="152" spans="1:10" x14ac:dyDescent="0.25">
      <c r="A152" t="s">
        <v>9</v>
      </c>
      <c r="B152" t="s">
        <v>217</v>
      </c>
      <c r="C152" t="s">
        <v>218</v>
      </c>
      <c r="D152" t="s">
        <v>39</v>
      </c>
      <c r="E152" t="s">
        <v>13</v>
      </c>
      <c r="F152" t="s">
        <v>14</v>
      </c>
      <c r="G152" t="s">
        <v>51</v>
      </c>
      <c r="H152" t="s">
        <v>21</v>
      </c>
      <c r="I152">
        <v>1</v>
      </c>
      <c r="J152" s="5">
        <v>1</v>
      </c>
    </row>
    <row r="153" spans="1:10" x14ac:dyDescent="0.25">
      <c r="A153" t="s">
        <v>9</v>
      </c>
      <c r="B153" t="s">
        <v>42</v>
      </c>
      <c r="C153" t="s">
        <v>233</v>
      </c>
      <c r="D153" t="s">
        <v>39</v>
      </c>
      <c r="E153" t="s">
        <v>13</v>
      </c>
      <c r="F153" t="s">
        <v>14</v>
      </c>
      <c r="G153" t="s">
        <v>31</v>
      </c>
      <c r="H153" t="s">
        <v>16</v>
      </c>
      <c r="I153">
        <v>0</v>
      </c>
      <c r="J153" s="5">
        <v>1</v>
      </c>
    </row>
    <row r="154" spans="1:10" x14ac:dyDescent="0.25">
      <c r="A154" t="s">
        <v>9</v>
      </c>
      <c r="B154" t="s">
        <v>234</v>
      </c>
      <c r="C154" t="s">
        <v>235</v>
      </c>
      <c r="D154" t="s">
        <v>39</v>
      </c>
      <c r="E154" t="s">
        <v>115</v>
      </c>
      <c r="F154" t="s">
        <v>14</v>
      </c>
      <c r="G154" t="s">
        <v>40</v>
      </c>
      <c r="H154" t="s">
        <v>236</v>
      </c>
      <c r="I154">
        <v>0</v>
      </c>
      <c r="J154" s="5">
        <v>1</v>
      </c>
    </row>
    <row r="155" spans="1:10" x14ac:dyDescent="0.25">
      <c r="A155" t="s">
        <v>9</v>
      </c>
      <c r="B155" t="s">
        <v>237</v>
      </c>
      <c r="C155" t="s">
        <v>238</v>
      </c>
      <c r="D155" t="s">
        <v>39</v>
      </c>
      <c r="E155" t="s">
        <v>13</v>
      </c>
      <c r="F155" t="s">
        <v>14</v>
      </c>
      <c r="G155" t="s">
        <v>31</v>
      </c>
      <c r="H155" t="s">
        <v>16</v>
      </c>
      <c r="I155">
        <v>0</v>
      </c>
      <c r="J155" s="5">
        <v>1</v>
      </c>
    </row>
    <row r="156" spans="1:10" x14ac:dyDescent="0.25">
      <c r="A156" t="s">
        <v>9</v>
      </c>
      <c r="B156" t="s">
        <v>244</v>
      </c>
      <c r="C156" t="s">
        <v>245</v>
      </c>
      <c r="D156" t="s">
        <v>39</v>
      </c>
      <c r="E156" t="s">
        <v>13</v>
      </c>
      <c r="F156" t="s">
        <v>14</v>
      </c>
      <c r="G156" t="s">
        <v>40</v>
      </c>
      <c r="H156" t="s">
        <v>41</v>
      </c>
      <c r="I156">
        <v>1</v>
      </c>
      <c r="J156" s="5">
        <v>1</v>
      </c>
    </row>
    <row r="157" spans="1:10" x14ac:dyDescent="0.25">
      <c r="A157" t="s">
        <v>9</v>
      </c>
      <c r="B157" t="s">
        <v>42</v>
      </c>
      <c r="C157" t="s">
        <v>267</v>
      </c>
      <c r="D157" t="s">
        <v>39</v>
      </c>
      <c r="E157" t="s">
        <v>13</v>
      </c>
      <c r="F157" t="s">
        <v>35</v>
      </c>
      <c r="G157" t="s">
        <v>20</v>
      </c>
      <c r="H157" t="s">
        <v>21</v>
      </c>
      <c r="I157">
        <v>0</v>
      </c>
      <c r="J157" s="5">
        <v>1</v>
      </c>
    </row>
    <row r="158" spans="1:10" x14ac:dyDescent="0.25">
      <c r="A158" t="s">
        <v>9</v>
      </c>
      <c r="B158" t="s">
        <v>276</v>
      </c>
      <c r="C158" t="s">
        <v>277</v>
      </c>
      <c r="D158" t="s">
        <v>39</v>
      </c>
      <c r="E158" t="s">
        <v>34</v>
      </c>
      <c r="F158" t="s">
        <v>74</v>
      </c>
      <c r="G158" t="s">
        <v>71</v>
      </c>
      <c r="H158" t="s">
        <v>16</v>
      </c>
      <c r="I158">
        <v>1</v>
      </c>
      <c r="J158" s="5">
        <v>1</v>
      </c>
    </row>
    <row r="159" spans="1:10" x14ac:dyDescent="0.25">
      <c r="A159" t="s">
        <v>9</v>
      </c>
      <c r="B159" t="s">
        <v>302</v>
      </c>
      <c r="C159" t="s">
        <v>303</v>
      </c>
      <c r="D159" t="s">
        <v>39</v>
      </c>
      <c r="E159" t="s">
        <v>13</v>
      </c>
      <c r="F159" t="s">
        <v>74</v>
      </c>
      <c r="G159" t="s">
        <v>15</v>
      </c>
      <c r="H159" t="s">
        <v>21</v>
      </c>
      <c r="I159">
        <v>1</v>
      </c>
      <c r="J159" s="5">
        <v>1</v>
      </c>
    </row>
    <row r="160" spans="1:10" x14ac:dyDescent="0.25">
      <c r="A160" t="s">
        <v>9</v>
      </c>
      <c r="B160" t="s">
        <v>316</v>
      </c>
      <c r="C160" t="s">
        <v>317</v>
      </c>
      <c r="D160" t="s">
        <v>39</v>
      </c>
      <c r="E160" t="s">
        <v>13</v>
      </c>
      <c r="F160" t="s">
        <v>30</v>
      </c>
      <c r="G160" t="s">
        <v>40</v>
      </c>
      <c r="H160" t="s">
        <v>124</v>
      </c>
      <c r="I160">
        <v>0</v>
      </c>
      <c r="J160" s="5">
        <v>1</v>
      </c>
    </row>
    <row r="161" spans="1:10" x14ac:dyDescent="0.25">
      <c r="A161" t="s">
        <v>9</v>
      </c>
      <c r="B161" t="s">
        <v>42</v>
      </c>
      <c r="C161" t="s">
        <v>338</v>
      </c>
      <c r="D161" t="s">
        <v>39</v>
      </c>
      <c r="E161" t="s">
        <v>34</v>
      </c>
      <c r="F161" t="s">
        <v>14</v>
      </c>
      <c r="G161" t="s">
        <v>71</v>
      </c>
      <c r="H161" t="s">
        <v>16</v>
      </c>
      <c r="I161">
        <v>1</v>
      </c>
      <c r="J161" s="5">
        <v>1</v>
      </c>
    </row>
    <row r="162" spans="1:10" x14ac:dyDescent="0.25">
      <c r="A162" t="s">
        <v>9</v>
      </c>
      <c r="B162" t="s">
        <v>342</v>
      </c>
      <c r="C162" t="s">
        <v>343</v>
      </c>
      <c r="D162" t="s">
        <v>39</v>
      </c>
      <c r="E162" t="s">
        <v>13</v>
      </c>
      <c r="F162" t="s">
        <v>30</v>
      </c>
      <c r="G162" t="s">
        <v>31</v>
      </c>
      <c r="H162" t="s">
        <v>16</v>
      </c>
      <c r="I162">
        <v>0</v>
      </c>
      <c r="J162" s="5">
        <v>1</v>
      </c>
    </row>
    <row r="163" spans="1:10" x14ac:dyDescent="0.25">
      <c r="A163" t="s">
        <v>9</v>
      </c>
      <c r="B163" t="s">
        <v>344</v>
      </c>
      <c r="C163" t="s">
        <v>421</v>
      </c>
      <c r="D163" t="s">
        <v>39</v>
      </c>
      <c r="E163" t="s">
        <v>155</v>
      </c>
      <c r="F163" t="s">
        <v>35</v>
      </c>
      <c r="G163" t="s">
        <v>15</v>
      </c>
      <c r="H163" t="s">
        <v>26</v>
      </c>
      <c r="I163">
        <v>1</v>
      </c>
      <c r="J163" s="5">
        <v>1</v>
      </c>
    </row>
    <row r="164" spans="1:10" x14ac:dyDescent="0.25">
      <c r="A164" t="s">
        <v>9</v>
      </c>
      <c r="B164" t="s">
        <v>436</v>
      </c>
      <c r="C164" t="s">
        <v>402</v>
      </c>
      <c r="D164" t="s">
        <v>39</v>
      </c>
      <c r="E164" t="s">
        <v>13</v>
      </c>
      <c r="F164" t="s">
        <v>74</v>
      </c>
      <c r="G164" t="s">
        <v>108</v>
      </c>
      <c r="H164" t="s">
        <v>41</v>
      </c>
      <c r="I164">
        <v>1</v>
      </c>
      <c r="J164" s="5">
        <v>1</v>
      </c>
    </row>
    <row r="165" spans="1:10" x14ac:dyDescent="0.25">
      <c r="A165" t="s">
        <v>9</v>
      </c>
      <c r="B165" t="s">
        <v>538</v>
      </c>
      <c r="C165" t="s">
        <v>539</v>
      </c>
      <c r="D165" t="s">
        <v>39</v>
      </c>
      <c r="E165" t="s">
        <v>13</v>
      </c>
      <c r="F165" t="s">
        <v>14</v>
      </c>
      <c r="G165" t="s">
        <v>40</v>
      </c>
      <c r="H165" t="s">
        <v>124</v>
      </c>
      <c r="I165">
        <v>0</v>
      </c>
      <c r="J165" s="5">
        <v>1</v>
      </c>
    </row>
    <row r="166" spans="1:10" x14ac:dyDescent="0.25">
      <c r="A166" t="s">
        <v>9</v>
      </c>
      <c r="B166" t="s">
        <v>482</v>
      </c>
      <c r="C166" t="s">
        <v>540</v>
      </c>
      <c r="D166" t="s">
        <v>39</v>
      </c>
      <c r="E166" t="s">
        <v>13</v>
      </c>
      <c r="F166" t="s">
        <v>30</v>
      </c>
      <c r="G166" t="s">
        <v>40</v>
      </c>
      <c r="H166" t="s">
        <v>124</v>
      </c>
      <c r="I166">
        <v>0</v>
      </c>
      <c r="J166" s="5">
        <v>1</v>
      </c>
    </row>
    <row r="167" spans="1:10" x14ac:dyDescent="0.25">
      <c r="A167" t="s">
        <v>9</v>
      </c>
      <c r="B167" t="s">
        <v>496</v>
      </c>
      <c r="C167" t="s">
        <v>541</v>
      </c>
      <c r="D167" t="s">
        <v>39</v>
      </c>
      <c r="E167" t="s">
        <v>13</v>
      </c>
      <c r="F167" t="s">
        <v>14</v>
      </c>
      <c r="G167" t="s">
        <v>40</v>
      </c>
      <c r="H167" t="s">
        <v>124</v>
      </c>
      <c r="I167">
        <v>0</v>
      </c>
      <c r="J167" s="5">
        <v>1</v>
      </c>
    </row>
    <row r="168" spans="1:10" x14ac:dyDescent="0.25">
      <c r="A168" t="s">
        <v>9</v>
      </c>
      <c r="B168" t="s">
        <v>544</v>
      </c>
      <c r="C168" t="s">
        <v>545</v>
      </c>
      <c r="D168" t="s">
        <v>39</v>
      </c>
      <c r="E168" t="s">
        <v>13</v>
      </c>
      <c r="F168" t="s">
        <v>30</v>
      </c>
      <c r="G168" t="s">
        <v>40</v>
      </c>
      <c r="H168" t="s">
        <v>124</v>
      </c>
      <c r="I168">
        <v>0</v>
      </c>
      <c r="J168" s="5">
        <v>1</v>
      </c>
    </row>
    <row r="169" spans="1:10" x14ac:dyDescent="0.25">
      <c r="A169" t="s">
        <v>9</v>
      </c>
      <c r="B169" t="s">
        <v>547</v>
      </c>
      <c r="C169" t="s">
        <v>548</v>
      </c>
      <c r="D169" t="s">
        <v>39</v>
      </c>
      <c r="E169" t="s">
        <v>149</v>
      </c>
      <c r="F169" t="s">
        <v>14</v>
      </c>
      <c r="G169" t="s">
        <v>40</v>
      </c>
      <c r="H169" t="s">
        <v>105</v>
      </c>
      <c r="I169">
        <v>0</v>
      </c>
      <c r="J169" s="5">
        <v>1</v>
      </c>
    </row>
    <row r="170" spans="1:10" x14ac:dyDescent="0.25">
      <c r="A170" t="s">
        <v>9</v>
      </c>
      <c r="B170" t="s">
        <v>549</v>
      </c>
      <c r="C170" t="s">
        <v>550</v>
      </c>
      <c r="D170" t="s">
        <v>39</v>
      </c>
      <c r="E170" t="s">
        <v>13</v>
      </c>
      <c r="F170" t="s">
        <v>14</v>
      </c>
      <c r="G170" t="s">
        <v>15</v>
      </c>
      <c r="H170" t="s">
        <v>26</v>
      </c>
      <c r="I170">
        <v>1</v>
      </c>
      <c r="J170" s="5">
        <v>1</v>
      </c>
    </row>
    <row r="171" spans="1:10" x14ac:dyDescent="0.25">
      <c r="A171" t="s">
        <v>9</v>
      </c>
      <c r="B171" t="s">
        <v>563</v>
      </c>
      <c r="C171" t="s">
        <v>564</v>
      </c>
      <c r="D171" t="s">
        <v>39</v>
      </c>
      <c r="E171" t="s">
        <v>13</v>
      </c>
      <c r="F171" t="s">
        <v>30</v>
      </c>
      <c r="G171" t="s">
        <v>40</v>
      </c>
      <c r="H171" t="s">
        <v>41</v>
      </c>
      <c r="I171">
        <v>1</v>
      </c>
      <c r="J171" s="5">
        <v>1</v>
      </c>
    </row>
    <row r="172" spans="1:10" x14ac:dyDescent="0.25">
      <c r="A172" t="s">
        <v>9</v>
      </c>
      <c r="B172" t="s">
        <v>630</v>
      </c>
      <c r="C172" t="s">
        <v>307</v>
      </c>
      <c r="D172" t="s">
        <v>39</v>
      </c>
      <c r="E172" t="s">
        <v>13</v>
      </c>
      <c r="F172" t="s">
        <v>35</v>
      </c>
      <c r="G172" t="s">
        <v>20</v>
      </c>
      <c r="H172" t="s">
        <v>36</v>
      </c>
      <c r="I172">
        <v>0</v>
      </c>
      <c r="J172" s="5">
        <v>1</v>
      </c>
    </row>
    <row r="173" spans="1:10" x14ac:dyDescent="0.25">
      <c r="A173" t="s">
        <v>9</v>
      </c>
      <c r="B173" t="s">
        <v>631</v>
      </c>
      <c r="C173" t="s">
        <v>632</v>
      </c>
      <c r="D173" t="s">
        <v>39</v>
      </c>
      <c r="E173" t="s">
        <v>13</v>
      </c>
      <c r="F173" t="s">
        <v>82</v>
      </c>
      <c r="G173" t="s">
        <v>20</v>
      </c>
      <c r="H173" t="s">
        <v>36</v>
      </c>
      <c r="I173">
        <v>0</v>
      </c>
      <c r="J173" s="5">
        <v>1</v>
      </c>
    </row>
    <row r="174" spans="1:10" x14ac:dyDescent="0.25">
      <c r="A174" t="s">
        <v>9</v>
      </c>
      <c r="B174" t="s">
        <v>636</v>
      </c>
      <c r="C174" t="s">
        <v>637</v>
      </c>
      <c r="D174" t="s">
        <v>39</v>
      </c>
      <c r="E174" t="s">
        <v>19</v>
      </c>
      <c r="F174" t="s">
        <v>55</v>
      </c>
      <c r="G174" t="s">
        <v>15</v>
      </c>
      <c r="H174" t="s">
        <v>36</v>
      </c>
      <c r="I174">
        <v>0</v>
      </c>
      <c r="J174" s="5">
        <v>1</v>
      </c>
    </row>
    <row r="175" spans="1:10" x14ac:dyDescent="0.25">
      <c r="A175" t="s">
        <v>9</v>
      </c>
      <c r="B175" t="s">
        <v>179</v>
      </c>
      <c r="C175" t="s">
        <v>802</v>
      </c>
      <c r="D175" t="s">
        <v>39</v>
      </c>
      <c r="E175" t="s">
        <v>13</v>
      </c>
      <c r="F175" t="s">
        <v>74</v>
      </c>
      <c r="G175" t="s">
        <v>51</v>
      </c>
      <c r="H175" t="s">
        <v>16</v>
      </c>
      <c r="I175">
        <v>0</v>
      </c>
      <c r="J175" s="5">
        <v>1</v>
      </c>
    </row>
    <row r="176" spans="1:10" x14ac:dyDescent="0.25">
      <c r="A176" t="s">
        <v>9</v>
      </c>
      <c r="B176" t="s">
        <v>850</v>
      </c>
      <c r="C176" t="s">
        <v>323</v>
      </c>
      <c r="D176" t="s">
        <v>39</v>
      </c>
      <c r="E176" t="s">
        <v>155</v>
      </c>
      <c r="F176" t="s">
        <v>25</v>
      </c>
      <c r="G176" t="s">
        <v>15</v>
      </c>
      <c r="H176" t="s">
        <v>36</v>
      </c>
      <c r="I176">
        <v>1</v>
      </c>
      <c r="J176" s="5">
        <v>1</v>
      </c>
    </row>
    <row r="177" spans="1:10" x14ac:dyDescent="0.25">
      <c r="A177" t="s">
        <v>9</v>
      </c>
      <c r="B177" t="s">
        <v>808</v>
      </c>
      <c r="C177" t="s">
        <v>212</v>
      </c>
      <c r="D177" t="s">
        <v>39</v>
      </c>
      <c r="E177" t="s">
        <v>45</v>
      </c>
      <c r="F177" t="s">
        <v>25</v>
      </c>
      <c r="G177" t="s">
        <v>15</v>
      </c>
      <c r="H177" t="s">
        <v>36</v>
      </c>
      <c r="I177">
        <v>1</v>
      </c>
      <c r="J177" s="5">
        <v>1</v>
      </c>
    </row>
    <row r="178" spans="1:10" x14ac:dyDescent="0.25">
      <c r="A178" t="s">
        <v>9</v>
      </c>
      <c r="B178" t="s">
        <v>476</v>
      </c>
      <c r="C178" t="s">
        <v>864</v>
      </c>
      <c r="D178" t="s">
        <v>39</v>
      </c>
      <c r="E178" t="s">
        <v>149</v>
      </c>
      <c r="F178" t="s">
        <v>35</v>
      </c>
      <c r="G178" t="s">
        <v>51</v>
      </c>
      <c r="H178" t="s">
        <v>21</v>
      </c>
      <c r="I178">
        <v>1</v>
      </c>
      <c r="J178" s="5">
        <v>1</v>
      </c>
    </row>
    <row r="179" spans="1:10" x14ac:dyDescent="0.25">
      <c r="A179" t="s">
        <v>9</v>
      </c>
      <c r="B179" t="s">
        <v>869</v>
      </c>
      <c r="C179" t="s">
        <v>870</v>
      </c>
      <c r="D179" t="s">
        <v>39</v>
      </c>
      <c r="E179" t="s">
        <v>149</v>
      </c>
      <c r="F179" t="s">
        <v>48</v>
      </c>
      <c r="G179" t="s">
        <v>51</v>
      </c>
      <c r="H179" t="s">
        <v>21</v>
      </c>
      <c r="I179">
        <v>1</v>
      </c>
      <c r="J179" s="5">
        <v>1</v>
      </c>
    </row>
    <row r="180" spans="1:10" x14ac:dyDescent="0.25">
      <c r="A180" t="s">
        <v>9</v>
      </c>
      <c r="B180" t="s">
        <v>143</v>
      </c>
      <c r="C180" t="s">
        <v>871</v>
      </c>
      <c r="D180" t="s">
        <v>39</v>
      </c>
      <c r="E180" t="s">
        <v>155</v>
      </c>
      <c r="F180" t="s">
        <v>35</v>
      </c>
      <c r="G180" t="s">
        <v>15</v>
      </c>
      <c r="H180" t="s">
        <v>36</v>
      </c>
      <c r="I180">
        <v>1</v>
      </c>
      <c r="J180" s="5">
        <v>1</v>
      </c>
    </row>
    <row r="181" spans="1:10" x14ac:dyDescent="0.25">
      <c r="A181" t="s">
        <v>9</v>
      </c>
      <c r="B181" t="s">
        <v>872</v>
      </c>
      <c r="C181" t="s">
        <v>873</v>
      </c>
      <c r="D181" t="s">
        <v>39</v>
      </c>
      <c r="E181" t="s">
        <v>70</v>
      </c>
      <c r="F181" t="s">
        <v>35</v>
      </c>
      <c r="G181" t="s">
        <v>15</v>
      </c>
      <c r="H181" t="s">
        <v>36</v>
      </c>
      <c r="I181">
        <v>1</v>
      </c>
      <c r="J181" s="5">
        <v>1</v>
      </c>
    </row>
    <row r="182" spans="1:10" x14ac:dyDescent="0.25">
      <c r="A182" t="s">
        <v>9</v>
      </c>
      <c r="B182" t="s">
        <v>27</v>
      </c>
      <c r="C182" t="s">
        <v>28</v>
      </c>
      <c r="D182" t="s">
        <v>29</v>
      </c>
      <c r="E182" t="s">
        <v>13</v>
      </c>
      <c r="F182" t="s">
        <v>30</v>
      </c>
      <c r="G182" t="s">
        <v>31</v>
      </c>
      <c r="H182" t="s">
        <v>16</v>
      </c>
      <c r="I182">
        <v>1</v>
      </c>
      <c r="J182" s="5">
        <v>1</v>
      </c>
    </row>
    <row r="183" spans="1:10" x14ac:dyDescent="0.25">
      <c r="A183" t="s">
        <v>9</v>
      </c>
      <c r="B183" t="s">
        <v>95</v>
      </c>
      <c r="C183" t="s">
        <v>96</v>
      </c>
      <c r="D183" t="s">
        <v>29</v>
      </c>
      <c r="E183" t="s">
        <v>13</v>
      </c>
      <c r="F183" t="s">
        <v>14</v>
      </c>
      <c r="G183" t="s">
        <v>20</v>
      </c>
      <c r="H183" t="s">
        <v>26</v>
      </c>
      <c r="I183">
        <v>1</v>
      </c>
      <c r="J183" s="5">
        <v>1</v>
      </c>
    </row>
    <row r="184" spans="1:10" x14ac:dyDescent="0.25">
      <c r="A184" t="s">
        <v>9</v>
      </c>
      <c r="B184" t="s">
        <v>333</v>
      </c>
      <c r="C184" t="s">
        <v>598</v>
      </c>
      <c r="D184" t="s">
        <v>29</v>
      </c>
      <c r="E184" t="s">
        <v>13</v>
      </c>
      <c r="F184" t="s">
        <v>169</v>
      </c>
      <c r="G184" t="s">
        <v>51</v>
      </c>
      <c r="H184" t="s">
        <v>41</v>
      </c>
      <c r="I184">
        <v>0</v>
      </c>
      <c r="J184" s="5">
        <v>1</v>
      </c>
    </row>
    <row r="185" spans="1:10" x14ac:dyDescent="0.25">
      <c r="A185" t="s">
        <v>9</v>
      </c>
      <c r="B185" t="s">
        <v>398</v>
      </c>
      <c r="C185" t="s">
        <v>638</v>
      </c>
      <c r="D185" t="s">
        <v>29</v>
      </c>
      <c r="E185" t="s">
        <v>13</v>
      </c>
      <c r="F185" t="s">
        <v>135</v>
      </c>
      <c r="G185" t="s">
        <v>51</v>
      </c>
      <c r="H185" t="s">
        <v>21</v>
      </c>
      <c r="I185">
        <v>0</v>
      </c>
      <c r="J185" s="5">
        <v>1</v>
      </c>
    </row>
    <row r="186" spans="1:10" x14ac:dyDescent="0.25">
      <c r="A186" t="s">
        <v>9</v>
      </c>
      <c r="B186" t="s">
        <v>661</v>
      </c>
      <c r="C186" t="s">
        <v>662</v>
      </c>
      <c r="D186" t="s">
        <v>29</v>
      </c>
      <c r="E186" t="s">
        <v>19</v>
      </c>
      <c r="F186" t="s">
        <v>35</v>
      </c>
      <c r="G186" t="s">
        <v>20</v>
      </c>
      <c r="H186" t="s">
        <v>21</v>
      </c>
      <c r="I186">
        <v>1</v>
      </c>
      <c r="J186" s="5">
        <v>1</v>
      </c>
    </row>
    <row r="187" spans="1:10" x14ac:dyDescent="0.25">
      <c r="A187" t="s">
        <v>9</v>
      </c>
      <c r="B187" t="s">
        <v>703</v>
      </c>
      <c r="C187" t="s">
        <v>704</v>
      </c>
      <c r="D187" t="s">
        <v>29</v>
      </c>
      <c r="E187" t="s">
        <v>149</v>
      </c>
      <c r="F187" t="s">
        <v>35</v>
      </c>
      <c r="G187" t="s">
        <v>108</v>
      </c>
      <c r="H187" t="s">
        <v>105</v>
      </c>
      <c r="I187">
        <v>1</v>
      </c>
      <c r="J187" s="5">
        <v>1</v>
      </c>
    </row>
    <row r="188" spans="1:10" x14ac:dyDescent="0.25">
      <c r="A188" t="s">
        <v>9</v>
      </c>
      <c r="B188" t="s">
        <v>163</v>
      </c>
      <c r="C188" t="s">
        <v>747</v>
      </c>
      <c r="D188" t="s">
        <v>29</v>
      </c>
      <c r="E188" t="s">
        <v>34</v>
      </c>
      <c r="F188" t="s">
        <v>35</v>
      </c>
      <c r="G188" t="s">
        <v>20</v>
      </c>
      <c r="H188" t="s">
        <v>26</v>
      </c>
      <c r="I188">
        <v>1</v>
      </c>
      <c r="J188" s="5">
        <v>1</v>
      </c>
    </row>
    <row r="189" spans="1:10" x14ac:dyDescent="0.25">
      <c r="A189" t="s">
        <v>9</v>
      </c>
      <c r="B189" t="s">
        <v>859</v>
      </c>
      <c r="C189" t="s">
        <v>860</v>
      </c>
      <c r="D189" t="s">
        <v>29</v>
      </c>
      <c r="E189" t="s">
        <v>13</v>
      </c>
      <c r="F189" t="s">
        <v>35</v>
      </c>
      <c r="G189" t="s">
        <v>20</v>
      </c>
      <c r="H189" t="s">
        <v>26</v>
      </c>
      <c r="I189">
        <v>1</v>
      </c>
      <c r="J189" s="5">
        <v>1</v>
      </c>
    </row>
    <row r="190" spans="1:10" x14ac:dyDescent="0.25">
      <c r="A190" t="s">
        <v>9</v>
      </c>
      <c r="B190" t="s">
        <v>213</v>
      </c>
      <c r="C190" t="s">
        <v>214</v>
      </c>
      <c r="D190" t="s">
        <v>215</v>
      </c>
      <c r="E190" t="s">
        <v>19</v>
      </c>
      <c r="F190" t="s">
        <v>14</v>
      </c>
      <c r="G190" t="s">
        <v>15</v>
      </c>
      <c r="H190" t="s">
        <v>36</v>
      </c>
      <c r="I190">
        <v>1</v>
      </c>
      <c r="J190" s="5">
        <v>1</v>
      </c>
    </row>
    <row r="191" spans="1:10" x14ac:dyDescent="0.25">
      <c r="A191" t="s">
        <v>9</v>
      </c>
      <c r="B191" t="s">
        <v>224</v>
      </c>
      <c r="C191" t="s">
        <v>225</v>
      </c>
      <c r="D191" t="s">
        <v>215</v>
      </c>
      <c r="E191" t="s">
        <v>226</v>
      </c>
      <c r="F191" t="s">
        <v>55</v>
      </c>
      <c r="G191" t="s">
        <v>15</v>
      </c>
      <c r="H191" t="s">
        <v>36</v>
      </c>
      <c r="I191">
        <v>0</v>
      </c>
      <c r="J191" s="5">
        <v>1</v>
      </c>
    </row>
    <row r="192" spans="1:10" x14ac:dyDescent="0.25">
      <c r="A192" t="s">
        <v>9</v>
      </c>
      <c r="B192" t="s">
        <v>446</v>
      </c>
      <c r="C192" t="s">
        <v>488</v>
      </c>
      <c r="D192" t="s">
        <v>215</v>
      </c>
      <c r="E192" t="s">
        <v>115</v>
      </c>
      <c r="F192" t="s">
        <v>35</v>
      </c>
      <c r="G192" t="s">
        <v>15</v>
      </c>
      <c r="H192" t="s">
        <v>36</v>
      </c>
      <c r="I192">
        <v>1</v>
      </c>
      <c r="J192" s="5">
        <v>1</v>
      </c>
    </row>
    <row r="193" spans="1:10" x14ac:dyDescent="0.25">
      <c r="A193" t="s">
        <v>9</v>
      </c>
      <c r="B193" t="s">
        <v>405</v>
      </c>
      <c r="C193" t="s">
        <v>301</v>
      </c>
      <c r="D193" t="s">
        <v>215</v>
      </c>
      <c r="E193" t="s">
        <v>115</v>
      </c>
      <c r="F193" t="s">
        <v>25</v>
      </c>
      <c r="G193" t="s">
        <v>15</v>
      </c>
      <c r="H193" t="s">
        <v>36</v>
      </c>
      <c r="I193">
        <v>1</v>
      </c>
      <c r="J193" s="5">
        <v>1</v>
      </c>
    </row>
    <row r="194" spans="1:10" x14ac:dyDescent="0.25">
      <c r="A194" t="s">
        <v>9</v>
      </c>
      <c r="B194" t="s">
        <v>42</v>
      </c>
      <c r="C194" t="s">
        <v>43</v>
      </c>
      <c r="D194" t="s">
        <v>44</v>
      </c>
      <c r="E194" t="s">
        <v>45</v>
      </c>
      <c r="F194" t="s">
        <v>30</v>
      </c>
      <c r="G194" t="s">
        <v>40</v>
      </c>
      <c r="H194" t="s">
        <v>41</v>
      </c>
      <c r="I194">
        <v>0</v>
      </c>
      <c r="J194" s="5">
        <v>1</v>
      </c>
    </row>
    <row r="195" spans="1:10" x14ac:dyDescent="0.25">
      <c r="A195" t="s">
        <v>9</v>
      </c>
      <c r="B195" t="s">
        <v>46</v>
      </c>
      <c r="C195" t="s">
        <v>47</v>
      </c>
      <c r="D195" t="s">
        <v>44</v>
      </c>
      <c r="E195" t="s">
        <v>45</v>
      </c>
      <c r="F195" t="s">
        <v>48</v>
      </c>
      <c r="G195" t="s">
        <v>40</v>
      </c>
      <c r="H195" t="s">
        <v>41</v>
      </c>
      <c r="I195">
        <v>0</v>
      </c>
      <c r="J195" s="5">
        <v>1</v>
      </c>
    </row>
    <row r="196" spans="1:10" x14ac:dyDescent="0.25">
      <c r="A196" t="s">
        <v>9</v>
      </c>
      <c r="B196" t="s">
        <v>93</v>
      </c>
      <c r="C196" t="s">
        <v>94</v>
      </c>
      <c r="D196" t="s">
        <v>44</v>
      </c>
      <c r="E196" t="s">
        <v>34</v>
      </c>
      <c r="F196" t="s">
        <v>74</v>
      </c>
      <c r="G196" t="s">
        <v>40</v>
      </c>
      <c r="H196" t="s">
        <v>41</v>
      </c>
      <c r="I196">
        <v>1</v>
      </c>
      <c r="J196" s="5">
        <v>1</v>
      </c>
    </row>
    <row r="197" spans="1:10" x14ac:dyDescent="0.25">
      <c r="A197" t="s">
        <v>9</v>
      </c>
      <c r="B197" t="s">
        <v>97</v>
      </c>
      <c r="C197" t="s">
        <v>98</v>
      </c>
      <c r="D197" t="s">
        <v>44</v>
      </c>
      <c r="E197" t="s">
        <v>13</v>
      </c>
      <c r="F197" t="s">
        <v>30</v>
      </c>
      <c r="G197" t="s">
        <v>31</v>
      </c>
      <c r="H197" t="s">
        <v>16</v>
      </c>
      <c r="I197">
        <v>1</v>
      </c>
      <c r="J197" s="5">
        <v>1</v>
      </c>
    </row>
    <row r="198" spans="1:10" x14ac:dyDescent="0.25">
      <c r="A198" t="s">
        <v>9</v>
      </c>
      <c r="B198" t="s">
        <v>131</v>
      </c>
      <c r="C198" t="s">
        <v>132</v>
      </c>
      <c r="D198" t="s">
        <v>44</v>
      </c>
      <c r="E198" t="s">
        <v>34</v>
      </c>
      <c r="F198" t="s">
        <v>30</v>
      </c>
      <c r="G198" t="s">
        <v>40</v>
      </c>
      <c r="H198" t="s">
        <v>41</v>
      </c>
      <c r="I198">
        <v>1</v>
      </c>
      <c r="J198" s="5">
        <v>1</v>
      </c>
    </row>
    <row r="199" spans="1:10" x14ac:dyDescent="0.25">
      <c r="A199" t="s">
        <v>9</v>
      </c>
      <c r="B199" t="s">
        <v>170</v>
      </c>
      <c r="C199" t="s">
        <v>171</v>
      </c>
      <c r="D199" t="s">
        <v>44</v>
      </c>
      <c r="E199" t="s">
        <v>70</v>
      </c>
      <c r="F199" t="s">
        <v>169</v>
      </c>
      <c r="G199" t="s">
        <v>51</v>
      </c>
      <c r="H199" t="s">
        <v>16</v>
      </c>
      <c r="I199">
        <v>1</v>
      </c>
      <c r="J199" s="5">
        <v>1</v>
      </c>
    </row>
    <row r="200" spans="1:10" x14ac:dyDescent="0.25">
      <c r="A200" t="s">
        <v>9</v>
      </c>
      <c r="B200" t="s">
        <v>158</v>
      </c>
      <c r="C200" t="s">
        <v>178</v>
      </c>
      <c r="D200" t="s">
        <v>44</v>
      </c>
      <c r="E200" t="s">
        <v>13</v>
      </c>
      <c r="F200" t="s">
        <v>35</v>
      </c>
      <c r="G200" t="s">
        <v>51</v>
      </c>
      <c r="H200" t="s">
        <v>21</v>
      </c>
      <c r="I200">
        <v>1</v>
      </c>
      <c r="J200" s="5">
        <v>1</v>
      </c>
    </row>
    <row r="201" spans="1:10" x14ac:dyDescent="0.25">
      <c r="A201" t="s">
        <v>9</v>
      </c>
      <c r="B201" t="s">
        <v>181</v>
      </c>
      <c r="C201" t="s">
        <v>182</v>
      </c>
      <c r="D201" t="s">
        <v>44</v>
      </c>
      <c r="E201" t="s">
        <v>13</v>
      </c>
      <c r="F201" t="s">
        <v>35</v>
      </c>
      <c r="G201" t="s">
        <v>40</v>
      </c>
      <c r="H201" t="s">
        <v>21</v>
      </c>
      <c r="I201">
        <v>1</v>
      </c>
      <c r="J201" s="5">
        <v>1</v>
      </c>
    </row>
    <row r="202" spans="1:10" x14ac:dyDescent="0.25">
      <c r="A202" t="s">
        <v>9</v>
      </c>
      <c r="B202" t="s">
        <v>116</v>
      </c>
      <c r="C202" t="s">
        <v>216</v>
      </c>
      <c r="D202" t="s">
        <v>44</v>
      </c>
      <c r="E202" t="s">
        <v>19</v>
      </c>
      <c r="F202" t="s">
        <v>14</v>
      </c>
      <c r="G202" t="s">
        <v>20</v>
      </c>
      <c r="H202" t="s">
        <v>26</v>
      </c>
      <c r="I202">
        <v>1</v>
      </c>
      <c r="J202" s="5">
        <v>1</v>
      </c>
    </row>
    <row r="203" spans="1:10" x14ac:dyDescent="0.25">
      <c r="A203" t="s">
        <v>9</v>
      </c>
      <c r="B203" t="s">
        <v>46</v>
      </c>
      <c r="C203" t="s">
        <v>221</v>
      </c>
      <c r="D203" t="s">
        <v>44</v>
      </c>
      <c r="E203" t="s">
        <v>155</v>
      </c>
      <c r="F203" t="s">
        <v>14</v>
      </c>
      <c r="G203" t="s">
        <v>20</v>
      </c>
      <c r="H203" t="s">
        <v>26</v>
      </c>
      <c r="I203">
        <v>1</v>
      </c>
      <c r="J203" s="5">
        <v>1</v>
      </c>
    </row>
    <row r="204" spans="1:10" x14ac:dyDescent="0.25">
      <c r="A204" t="s">
        <v>9</v>
      </c>
      <c r="B204" t="s">
        <v>231</v>
      </c>
      <c r="C204" t="s">
        <v>232</v>
      </c>
      <c r="D204" t="s">
        <v>44</v>
      </c>
      <c r="E204" t="s">
        <v>13</v>
      </c>
      <c r="F204" t="s">
        <v>35</v>
      </c>
      <c r="G204" t="s">
        <v>108</v>
      </c>
      <c r="H204" t="s">
        <v>16</v>
      </c>
      <c r="I204">
        <v>1</v>
      </c>
      <c r="J204" s="5">
        <v>1</v>
      </c>
    </row>
    <row r="205" spans="1:10" x14ac:dyDescent="0.25">
      <c r="A205" t="s">
        <v>9</v>
      </c>
      <c r="B205" t="s">
        <v>255</v>
      </c>
      <c r="C205" t="s">
        <v>256</v>
      </c>
      <c r="D205" t="s">
        <v>44</v>
      </c>
      <c r="E205" t="s">
        <v>13</v>
      </c>
      <c r="F205" t="s">
        <v>169</v>
      </c>
      <c r="G205" t="s">
        <v>108</v>
      </c>
      <c r="H205" t="s">
        <v>16</v>
      </c>
      <c r="I205">
        <v>1</v>
      </c>
      <c r="J205" s="5">
        <v>1</v>
      </c>
    </row>
    <row r="206" spans="1:10" x14ac:dyDescent="0.25">
      <c r="A206" t="s">
        <v>9</v>
      </c>
      <c r="B206" t="s">
        <v>265</v>
      </c>
      <c r="C206" t="s">
        <v>266</v>
      </c>
      <c r="D206" t="s">
        <v>44</v>
      </c>
      <c r="E206" t="s">
        <v>19</v>
      </c>
      <c r="F206" t="s">
        <v>74</v>
      </c>
      <c r="G206" t="s">
        <v>20</v>
      </c>
      <c r="H206" t="s">
        <v>26</v>
      </c>
      <c r="I206">
        <v>1</v>
      </c>
      <c r="J206" s="5">
        <v>1</v>
      </c>
    </row>
    <row r="207" spans="1:10" x14ac:dyDescent="0.25">
      <c r="A207" t="s">
        <v>9</v>
      </c>
      <c r="B207" t="s">
        <v>272</v>
      </c>
      <c r="C207" t="s">
        <v>273</v>
      </c>
      <c r="D207" t="s">
        <v>44</v>
      </c>
      <c r="E207" t="s">
        <v>19</v>
      </c>
      <c r="F207" t="s">
        <v>14</v>
      </c>
      <c r="G207" t="s">
        <v>108</v>
      </c>
      <c r="H207" t="s">
        <v>16</v>
      </c>
      <c r="I207">
        <v>0</v>
      </c>
      <c r="J207" s="5">
        <v>1</v>
      </c>
    </row>
    <row r="208" spans="1:10" x14ac:dyDescent="0.25">
      <c r="A208" t="s">
        <v>9</v>
      </c>
      <c r="B208" t="s">
        <v>189</v>
      </c>
      <c r="C208" t="s">
        <v>308</v>
      </c>
      <c r="D208" t="s">
        <v>44</v>
      </c>
      <c r="E208" t="s">
        <v>13</v>
      </c>
      <c r="F208" t="s">
        <v>14</v>
      </c>
      <c r="G208" t="s">
        <v>40</v>
      </c>
      <c r="H208" t="s">
        <v>21</v>
      </c>
      <c r="I208">
        <v>1</v>
      </c>
      <c r="J208" s="5">
        <v>1</v>
      </c>
    </row>
    <row r="209" spans="1:10" x14ac:dyDescent="0.25">
      <c r="A209" t="s">
        <v>9</v>
      </c>
      <c r="B209" t="s">
        <v>314</v>
      </c>
      <c r="C209" t="s">
        <v>315</v>
      </c>
      <c r="D209" t="s">
        <v>44</v>
      </c>
      <c r="E209" t="s">
        <v>155</v>
      </c>
      <c r="F209" t="s">
        <v>82</v>
      </c>
      <c r="G209" t="s">
        <v>15</v>
      </c>
      <c r="H209" t="s">
        <v>36</v>
      </c>
      <c r="I209">
        <v>1</v>
      </c>
      <c r="J209" s="5">
        <v>1</v>
      </c>
    </row>
    <row r="210" spans="1:10" x14ac:dyDescent="0.25">
      <c r="A210" t="s">
        <v>9</v>
      </c>
      <c r="B210" t="s">
        <v>321</v>
      </c>
      <c r="C210" t="s">
        <v>322</v>
      </c>
      <c r="D210" t="s">
        <v>44</v>
      </c>
      <c r="E210" t="s">
        <v>13</v>
      </c>
      <c r="F210" t="s">
        <v>25</v>
      </c>
      <c r="G210" t="s">
        <v>15</v>
      </c>
      <c r="H210" t="s">
        <v>36</v>
      </c>
      <c r="I210">
        <v>1</v>
      </c>
      <c r="J210" s="5">
        <v>1</v>
      </c>
    </row>
    <row r="211" spans="1:10" x14ac:dyDescent="0.25">
      <c r="A211" t="s">
        <v>9</v>
      </c>
      <c r="B211" t="s">
        <v>328</v>
      </c>
      <c r="C211" t="s">
        <v>329</v>
      </c>
      <c r="D211" t="s">
        <v>44</v>
      </c>
      <c r="E211" t="s">
        <v>13</v>
      </c>
      <c r="F211" t="s">
        <v>135</v>
      </c>
      <c r="G211" t="s">
        <v>31</v>
      </c>
      <c r="H211" t="s">
        <v>16</v>
      </c>
      <c r="I211">
        <v>1</v>
      </c>
      <c r="J211" s="5">
        <v>1</v>
      </c>
    </row>
    <row r="212" spans="1:10" x14ac:dyDescent="0.25">
      <c r="A212" t="s">
        <v>9</v>
      </c>
      <c r="B212" t="s">
        <v>333</v>
      </c>
      <c r="C212" t="s">
        <v>334</v>
      </c>
      <c r="D212" t="s">
        <v>44</v>
      </c>
      <c r="E212" t="s">
        <v>13</v>
      </c>
      <c r="F212" t="s">
        <v>74</v>
      </c>
      <c r="G212" t="s">
        <v>31</v>
      </c>
      <c r="H212" t="s">
        <v>16</v>
      </c>
      <c r="I212">
        <v>1</v>
      </c>
      <c r="J212" s="5">
        <v>1</v>
      </c>
    </row>
    <row r="213" spans="1:10" x14ac:dyDescent="0.25">
      <c r="A213" t="s">
        <v>9</v>
      </c>
      <c r="B213" t="s">
        <v>46</v>
      </c>
      <c r="C213" t="s">
        <v>335</v>
      </c>
      <c r="D213" t="s">
        <v>44</v>
      </c>
      <c r="E213" t="s">
        <v>226</v>
      </c>
      <c r="F213" t="s">
        <v>35</v>
      </c>
      <c r="G213" t="s">
        <v>20</v>
      </c>
      <c r="H213" t="s">
        <v>21</v>
      </c>
      <c r="I213">
        <v>0</v>
      </c>
      <c r="J213" s="5">
        <v>1</v>
      </c>
    </row>
    <row r="214" spans="1:10" x14ac:dyDescent="0.25">
      <c r="A214" t="s">
        <v>9</v>
      </c>
      <c r="B214" t="s">
        <v>58</v>
      </c>
      <c r="C214" t="s">
        <v>350</v>
      </c>
      <c r="D214" t="s">
        <v>44</v>
      </c>
      <c r="E214" t="s">
        <v>19</v>
      </c>
      <c r="F214" t="s">
        <v>74</v>
      </c>
      <c r="G214" t="s">
        <v>15</v>
      </c>
      <c r="H214" t="s">
        <v>36</v>
      </c>
      <c r="I214">
        <v>0</v>
      </c>
      <c r="J214" s="5">
        <v>1</v>
      </c>
    </row>
    <row r="215" spans="1:10" x14ac:dyDescent="0.25">
      <c r="A215" t="s">
        <v>9</v>
      </c>
      <c r="B215" t="s">
        <v>263</v>
      </c>
      <c r="C215" t="s">
        <v>365</v>
      </c>
      <c r="D215" t="s">
        <v>44</v>
      </c>
      <c r="E215" t="s">
        <v>19</v>
      </c>
      <c r="F215" t="s">
        <v>14</v>
      </c>
      <c r="G215" t="s">
        <v>40</v>
      </c>
      <c r="H215" t="s">
        <v>105</v>
      </c>
      <c r="I215">
        <v>1</v>
      </c>
      <c r="J215" s="5">
        <v>1</v>
      </c>
    </row>
    <row r="216" spans="1:10" x14ac:dyDescent="0.25">
      <c r="A216" t="s">
        <v>9</v>
      </c>
      <c r="B216" t="s">
        <v>366</v>
      </c>
      <c r="C216" t="s">
        <v>367</v>
      </c>
      <c r="D216" t="s">
        <v>44</v>
      </c>
      <c r="E216" t="s">
        <v>19</v>
      </c>
      <c r="F216" t="s">
        <v>82</v>
      </c>
      <c r="G216" t="s">
        <v>51</v>
      </c>
      <c r="H216" t="s">
        <v>21</v>
      </c>
      <c r="I216">
        <v>1</v>
      </c>
      <c r="J216" s="5">
        <v>1</v>
      </c>
    </row>
    <row r="217" spans="1:10" x14ac:dyDescent="0.25">
      <c r="A217" t="s">
        <v>9</v>
      </c>
      <c r="B217" t="s">
        <v>369</v>
      </c>
      <c r="C217" t="s">
        <v>370</v>
      </c>
      <c r="D217" t="s">
        <v>44</v>
      </c>
      <c r="E217" t="s">
        <v>155</v>
      </c>
      <c r="F217" t="s">
        <v>14</v>
      </c>
      <c r="G217" t="s">
        <v>20</v>
      </c>
      <c r="H217" t="s">
        <v>26</v>
      </c>
      <c r="I217">
        <v>1</v>
      </c>
      <c r="J217" s="5">
        <v>1</v>
      </c>
    </row>
    <row r="218" spans="1:10" x14ac:dyDescent="0.25">
      <c r="A218" t="s">
        <v>9</v>
      </c>
      <c r="B218" t="s">
        <v>381</v>
      </c>
      <c r="C218" t="s">
        <v>382</v>
      </c>
      <c r="D218" t="s">
        <v>44</v>
      </c>
      <c r="E218" t="s">
        <v>149</v>
      </c>
      <c r="F218" t="s">
        <v>74</v>
      </c>
      <c r="G218" t="s">
        <v>51</v>
      </c>
      <c r="H218" t="s">
        <v>16</v>
      </c>
      <c r="I218">
        <v>1</v>
      </c>
      <c r="J218" s="5">
        <v>1</v>
      </c>
    </row>
    <row r="219" spans="1:10" x14ac:dyDescent="0.25">
      <c r="A219" t="s">
        <v>9</v>
      </c>
      <c r="B219" t="s">
        <v>383</v>
      </c>
      <c r="C219" t="s">
        <v>384</v>
      </c>
      <c r="D219" t="s">
        <v>44</v>
      </c>
      <c r="E219" t="s">
        <v>13</v>
      </c>
      <c r="F219" t="s">
        <v>14</v>
      </c>
      <c r="G219" t="s">
        <v>51</v>
      </c>
      <c r="H219" t="s">
        <v>21</v>
      </c>
      <c r="I219">
        <v>1</v>
      </c>
      <c r="J219" s="5">
        <v>1</v>
      </c>
    </row>
    <row r="220" spans="1:10" x14ac:dyDescent="0.25">
      <c r="A220" t="s">
        <v>9</v>
      </c>
      <c r="B220" t="s">
        <v>385</v>
      </c>
      <c r="C220" t="s">
        <v>386</v>
      </c>
      <c r="D220" t="s">
        <v>44</v>
      </c>
      <c r="E220" t="s">
        <v>13</v>
      </c>
      <c r="F220" t="s">
        <v>14</v>
      </c>
      <c r="G220" t="s">
        <v>51</v>
      </c>
      <c r="H220" t="s">
        <v>21</v>
      </c>
      <c r="I220">
        <v>1</v>
      </c>
      <c r="J220" s="5">
        <v>1</v>
      </c>
    </row>
    <row r="221" spans="1:10" x14ac:dyDescent="0.25">
      <c r="A221" t="s">
        <v>9</v>
      </c>
      <c r="B221" t="s">
        <v>387</v>
      </c>
      <c r="C221" t="s">
        <v>388</v>
      </c>
      <c r="D221" t="s">
        <v>44</v>
      </c>
      <c r="E221" t="s">
        <v>13</v>
      </c>
      <c r="F221" t="s">
        <v>14</v>
      </c>
      <c r="G221" t="s">
        <v>51</v>
      </c>
      <c r="H221" t="s">
        <v>21</v>
      </c>
      <c r="I221">
        <v>1</v>
      </c>
      <c r="J221" s="5">
        <v>1</v>
      </c>
    </row>
    <row r="222" spans="1:10" x14ac:dyDescent="0.25">
      <c r="A222" t="s">
        <v>9</v>
      </c>
      <c r="B222" t="s">
        <v>66</v>
      </c>
      <c r="C222" t="s">
        <v>418</v>
      </c>
      <c r="D222" t="s">
        <v>44</v>
      </c>
      <c r="E222" t="s">
        <v>13</v>
      </c>
      <c r="F222" t="s">
        <v>14</v>
      </c>
      <c r="G222" t="s">
        <v>40</v>
      </c>
      <c r="H222" t="s">
        <v>41</v>
      </c>
      <c r="I222">
        <v>1</v>
      </c>
      <c r="J222" s="5">
        <v>1</v>
      </c>
    </row>
    <row r="223" spans="1:10" x14ac:dyDescent="0.25">
      <c r="A223" t="s">
        <v>9</v>
      </c>
      <c r="B223" t="s">
        <v>106</v>
      </c>
      <c r="C223" t="s">
        <v>424</v>
      </c>
      <c r="D223" t="s">
        <v>44</v>
      </c>
      <c r="E223" t="s">
        <v>13</v>
      </c>
      <c r="F223" t="s">
        <v>14</v>
      </c>
      <c r="G223" t="s">
        <v>40</v>
      </c>
      <c r="H223" t="s">
        <v>41</v>
      </c>
      <c r="I223">
        <v>1</v>
      </c>
      <c r="J223" s="5">
        <v>1</v>
      </c>
    </row>
    <row r="224" spans="1:10" x14ac:dyDescent="0.25">
      <c r="A224" t="s">
        <v>9</v>
      </c>
      <c r="B224" t="s">
        <v>27</v>
      </c>
      <c r="C224" t="s">
        <v>425</v>
      </c>
      <c r="D224" t="s">
        <v>44</v>
      </c>
      <c r="E224" t="s">
        <v>13</v>
      </c>
      <c r="F224" t="s">
        <v>135</v>
      </c>
      <c r="G224" t="s">
        <v>40</v>
      </c>
      <c r="H224" t="s">
        <v>41</v>
      </c>
      <c r="I224">
        <v>1</v>
      </c>
      <c r="J224" s="5">
        <v>1</v>
      </c>
    </row>
    <row r="225" spans="1:10" x14ac:dyDescent="0.25">
      <c r="A225" t="s">
        <v>9</v>
      </c>
      <c r="B225" t="s">
        <v>427</v>
      </c>
      <c r="C225" t="s">
        <v>428</v>
      </c>
      <c r="D225" t="s">
        <v>44</v>
      </c>
      <c r="E225" t="s">
        <v>13</v>
      </c>
      <c r="F225" t="s">
        <v>74</v>
      </c>
      <c r="G225" t="s">
        <v>51</v>
      </c>
      <c r="H225" t="s">
        <v>16</v>
      </c>
      <c r="I225">
        <v>1</v>
      </c>
      <c r="J225" s="5">
        <v>1</v>
      </c>
    </row>
    <row r="226" spans="1:10" x14ac:dyDescent="0.25">
      <c r="A226" t="s">
        <v>9</v>
      </c>
      <c r="B226" t="s">
        <v>116</v>
      </c>
      <c r="C226" t="s">
        <v>441</v>
      </c>
      <c r="D226" t="s">
        <v>44</v>
      </c>
      <c r="E226" t="s">
        <v>226</v>
      </c>
      <c r="F226" t="s">
        <v>14</v>
      </c>
      <c r="G226" t="s">
        <v>108</v>
      </c>
      <c r="H226" t="s">
        <v>16</v>
      </c>
      <c r="I226">
        <v>0</v>
      </c>
      <c r="J226" s="5">
        <v>1</v>
      </c>
    </row>
    <row r="227" spans="1:10" x14ac:dyDescent="0.25">
      <c r="A227" t="s">
        <v>9</v>
      </c>
      <c r="B227" t="s">
        <v>470</v>
      </c>
      <c r="C227" t="s">
        <v>471</v>
      </c>
      <c r="D227" t="s">
        <v>44</v>
      </c>
      <c r="E227" t="s">
        <v>19</v>
      </c>
      <c r="F227" t="s">
        <v>14</v>
      </c>
      <c r="G227" t="s">
        <v>51</v>
      </c>
      <c r="H227" t="s">
        <v>21</v>
      </c>
      <c r="I227">
        <v>1</v>
      </c>
      <c r="J227" s="5">
        <v>1</v>
      </c>
    </row>
    <row r="228" spans="1:10" x14ac:dyDescent="0.25">
      <c r="A228" t="s">
        <v>9</v>
      </c>
      <c r="B228" t="s">
        <v>472</v>
      </c>
      <c r="C228" t="s">
        <v>473</v>
      </c>
      <c r="D228" t="s">
        <v>44</v>
      </c>
      <c r="E228" t="s">
        <v>13</v>
      </c>
      <c r="F228" t="s">
        <v>14</v>
      </c>
      <c r="G228" t="s">
        <v>108</v>
      </c>
      <c r="H228" t="s">
        <v>16</v>
      </c>
      <c r="I228">
        <v>1</v>
      </c>
      <c r="J228" s="5">
        <v>1</v>
      </c>
    </row>
    <row r="229" spans="1:10" x14ac:dyDescent="0.25">
      <c r="A229" t="s">
        <v>9</v>
      </c>
      <c r="B229" t="s">
        <v>474</v>
      </c>
      <c r="C229" t="s">
        <v>475</v>
      </c>
      <c r="D229" t="s">
        <v>44</v>
      </c>
      <c r="E229" t="s">
        <v>13</v>
      </c>
      <c r="F229" t="s">
        <v>14</v>
      </c>
      <c r="G229" t="s">
        <v>108</v>
      </c>
      <c r="H229" t="s">
        <v>16</v>
      </c>
      <c r="I229">
        <v>1</v>
      </c>
      <c r="J229" s="5">
        <v>1</v>
      </c>
    </row>
    <row r="230" spans="1:10" x14ac:dyDescent="0.25">
      <c r="A230" t="s">
        <v>9</v>
      </c>
      <c r="B230" t="s">
        <v>476</v>
      </c>
      <c r="C230" t="s">
        <v>477</v>
      </c>
      <c r="D230" t="s">
        <v>44</v>
      </c>
      <c r="E230" t="s">
        <v>13</v>
      </c>
      <c r="F230" t="s">
        <v>14</v>
      </c>
      <c r="G230" t="s">
        <v>108</v>
      </c>
      <c r="H230" t="s">
        <v>16</v>
      </c>
      <c r="I230">
        <v>1</v>
      </c>
      <c r="J230" s="5">
        <v>1</v>
      </c>
    </row>
    <row r="231" spans="1:10" x14ac:dyDescent="0.25">
      <c r="A231" t="s">
        <v>9</v>
      </c>
      <c r="B231" t="s">
        <v>482</v>
      </c>
      <c r="C231" t="s">
        <v>483</v>
      </c>
      <c r="D231" t="s">
        <v>44</v>
      </c>
      <c r="E231" t="s">
        <v>13</v>
      </c>
      <c r="F231" t="s">
        <v>74</v>
      </c>
      <c r="G231" t="s">
        <v>40</v>
      </c>
      <c r="H231" t="s">
        <v>16</v>
      </c>
      <c r="I231">
        <v>1</v>
      </c>
      <c r="J231" s="5">
        <v>1</v>
      </c>
    </row>
    <row r="232" spans="1:10" x14ac:dyDescent="0.25">
      <c r="A232" t="s">
        <v>9</v>
      </c>
      <c r="B232" t="s">
        <v>482</v>
      </c>
      <c r="C232" t="s">
        <v>483</v>
      </c>
      <c r="D232" t="s">
        <v>44</v>
      </c>
      <c r="E232" t="s">
        <v>13</v>
      </c>
      <c r="F232" t="s">
        <v>74</v>
      </c>
      <c r="G232" t="s">
        <v>40</v>
      </c>
      <c r="H232" t="s">
        <v>16</v>
      </c>
      <c r="I232">
        <v>1</v>
      </c>
      <c r="J232" s="5">
        <v>1</v>
      </c>
    </row>
    <row r="233" spans="1:10" x14ac:dyDescent="0.25">
      <c r="A233" t="s">
        <v>9</v>
      </c>
      <c r="B233" t="s">
        <v>499</v>
      </c>
      <c r="C233" t="s">
        <v>363</v>
      </c>
      <c r="D233" t="s">
        <v>44</v>
      </c>
      <c r="E233" t="s">
        <v>13</v>
      </c>
      <c r="F233" t="s">
        <v>14</v>
      </c>
      <c r="G233" t="s">
        <v>71</v>
      </c>
      <c r="H233" t="s">
        <v>21</v>
      </c>
      <c r="I233">
        <v>0</v>
      </c>
      <c r="J233" s="5">
        <v>1</v>
      </c>
    </row>
    <row r="234" spans="1:10" x14ac:dyDescent="0.25">
      <c r="A234" t="s">
        <v>9</v>
      </c>
      <c r="B234" t="s">
        <v>508</v>
      </c>
      <c r="C234" t="s">
        <v>509</v>
      </c>
      <c r="D234" t="s">
        <v>44</v>
      </c>
      <c r="E234" t="s">
        <v>13</v>
      </c>
      <c r="F234" t="s">
        <v>14</v>
      </c>
      <c r="G234" t="s">
        <v>40</v>
      </c>
      <c r="H234" t="s">
        <v>41</v>
      </c>
      <c r="I234">
        <v>1</v>
      </c>
      <c r="J234" s="5">
        <v>1</v>
      </c>
    </row>
    <row r="235" spans="1:10" x14ac:dyDescent="0.25">
      <c r="A235" t="s">
        <v>9</v>
      </c>
      <c r="B235" t="s">
        <v>517</v>
      </c>
      <c r="C235" t="s">
        <v>518</v>
      </c>
      <c r="D235" t="s">
        <v>44</v>
      </c>
      <c r="E235" t="s">
        <v>13</v>
      </c>
      <c r="F235" t="s">
        <v>169</v>
      </c>
      <c r="G235" t="s">
        <v>20</v>
      </c>
      <c r="H235" t="s">
        <v>36</v>
      </c>
      <c r="I235">
        <v>1</v>
      </c>
      <c r="J235" s="5">
        <v>1</v>
      </c>
    </row>
    <row r="236" spans="1:10" x14ac:dyDescent="0.25">
      <c r="A236" t="s">
        <v>9</v>
      </c>
      <c r="B236" t="s">
        <v>476</v>
      </c>
      <c r="C236" t="s">
        <v>535</v>
      </c>
      <c r="D236" t="s">
        <v>44</v>
      </c>
      <c r="E236" t="s">
        <v>149</v>
      </c>
      <c r="F236" t="s">
        <v>14</v>
      </c>
      <c r="G236" t="s">
        <v>51</v>
      </c>
      <c r="H236" t="s">
        <v>16</v>
      </c>
      <c r="I236">
        <v>1</v>
      </c>
      <c r="J236" s="5">
        <v>1</v>
      </c>
    </row>
    <row r="237" spans="1:10" x14ac:dyDescent="0.25">
      <c r="A237" t="s">
        <v>9</v>
      </c>
      <c r="B237" t="s">
        <v>536</v>
      </c>
      <c r="C237" t="s">
        <v>537</v>
      </c>
      <c r="D237" t="s">
        <v>44</v>
      </c>
      <c r="E237" t="s">
        <v>149</v>
      </c>
      <c r="F237" t="s">
        <v>14</v>
      </c>
      <c r="G237" t="s">
        <v>51</v>
      </c>
      <c r="H237" t="s">
        <v>16</v>
      </c>
      <c r="I237">
        <v>1</v>
      </c>
      <c r="J237" s="5">
        <v>1</v>
      </c>
    </row>
    <row r="238" spans="1:10" x14ac:dyDescent="0.25">
      <c r="A238" t="s">
        <v>9</v>
      </c>
      <c r="B238" t="s">
        <v>147</v>
      </c>
      <c r="C238" t="s">
        <v>552</v>
      </c>
      <c r="D238" t="s">
        <v>44</v>
      </c>
      <c r="E238" t="s">
        <v>149</v>
      </c>
      <c r="F238" t="s">
        <v>14</v>
      </c>
      <c r="G238" t="s">
        <v>51</v>
      </c>
      <c r="H238" t="s">
        <v>16</v>
      </c>
      <c r="I238">
        <v>1</v>
      </c>
      <c r="J238" s="5">
        <v>1</v>
      </c>
    </row>
    <row r="239" spans="1:10" x14ac:dyDescent="0.25">
      <c r="A239" t="s">
        <v>9</v>
      </c>
      <c r="B239" t="s">
        <v>547</v>
      </c>
      <c r="C239" t="s">
        <v>569</v>
      </c>
      <c r="D239" t="s">
        <v>44</v>
      </c>
      <c r="E239" t="s">
        <v>19</v>
      </c>
      <c r="F239" t="s">
        <v>35</v>
      </c>
      <c r="G239" t="s">
        <v>15</v>
      </c>
      <c r="H239" t="s">
        <v>36</v>
      </c>
      <c r="I239">
        <v>0</v>
      </c>
      <c r="J239" s="5">
        <v>1</v>
      </c>
    </row>
    <row r="240" spans="1:10" x14ac:dyDescent="0.25">
      <c r="A240" t="s">
        <v>9</v>
      </c>
      <c r="B240" t="s">
        <v>570</v>
      </c>
      <c r="C240" t="s">
        <v>571</v>
      </c>
      <c r="D240" t="s">
        <v>44</v>
      </c>
      <c r="E240" t="s">
        <v>13</v>
      </c>
      <c r="F240" t="s">
        <v>35</v>
      </c>
      <c r="G240" t="s">
        <v>71</v>
      </c>
      <c r="H240" t="s">
        <v>21</v>
      </c>
      <c r="I240">
        <v>1</v>
      </c>
      <c r="J240" s="5">
        <v>1</v>
      </c>
    </row>
    <row r="241" spans="1:10" x14ac:dyDescent="0.25">
      <c r="A241" t="s">
        <v>9</v>
      </c>
      <c r="B241" t="s">
        <v>561</v>
      </c>
      <c r="C241" t="s">
        <v>578</v>
      </c>
      <c r="D241" t="s">
        <v>44</v>
      </c>
      <c r="E241" t="s">
        <v>34</v>
      </c>
      <c r="F241" t="s">
        <v>74</v>
      </c>
      <c r="G241" t="s">
        <v>40</v>
      </c>
      <c r="H241" t="s">
        <v>41</v>
      </c>
      <c r="I241">
        <v>1</v>
      </c>
      <c r="J241" s="5">
        <v>1</v>
      </c>
    </row>
    <row r="242" spans="1:10" x14ac:dyDescent="0.25">
      <c r="A242" t="s">
        <v>9</v>
      </c>
      <c r="B242" t="s">
        <v>579</v>
      </c>
      <c r="C242" t="s">
        <v>580</v>
      </c>
      <c r="D242" t="s">
        <v>44</v>
      </c>
      <c r="E242" t="s">
        <v>34</v>
      </c>
      <c r="F242" t="s">
        <v>30</v>
      </c>
      <c r="G242" t="s">
        <v>40</v>
      </c>
      <c r="H242" t="s">
        <v>41</v>
      </c>
      <c r="I242">
        <v>1</v>
      </c>
      <c r="J242" s="5">
        <v>1</v>
      </c>
    </row>
    <row r="243" spans="1:10" x14ac:dyDescent="0.25">
      <c r="A243" t="s">
        <v>9</v>
      </c>
      <c r="B243" t="s">
        <v>167</v>
      </c>
      <c r="C243" t="s">
        <v>581</v>
      </c>
      <c r="D243" t="s">
        <v>44</v>
      </c>
      <c r="E243" t="s">
        <v>34</v>
      </c>
      <c r="F243" t="s">
        <v>74</v>
      </c>
      <c r="G243" t="s">
        <v>40</v>
      </c>
      <c r="H243" t="s">
        <v>41</v>
      </c>
      <c r="I243">
        <v>1</v>
      </c>
      <c r="J243" s="5">
        <v>1</v>
      </c>
    </row>
    <row r="244" spans="1:10" x14ac:dyDescent="0.25">
      <c r="A244" t="s">
        <v>9</v>
      </c>
      <c r="B244" t="s">
        <v>599</v>
      </c>
      <c r="C244" t="s">
        <v>600</v>
      </c>
      <c r="D244" t="s">
        <v>44</v>
      </c>
      <c r="E244" t="s">
        <v>13</v>
      </c>
      <c r="F244" t="s">
        <v>74</v>
      </c>
      <c r="G244" t="s">
        <v>31</v>
      </c>
      <c r="H244" t="s">
        <v>16</v>
      </c>
      <c r="I244">
        <v>1</v>
      </c>
      <c r="J244" s="5">
        <v>1</v>
      </c>
    </row>
    <row r="245" spans="1:10" x14ac:dyDescent="0.25">
      <c r="A245" t="s">
        <v>9</v>
      </c>
      <c r="B245" t="s">
        <v>366</v>
      </c>
      <c r="C245" t="s">
        <v>650</v>
      </c>
      <c r="D245" t="s">
        <v>44</v>
      </c>
      <c r="E245" t="s">
        <v>13</v>
      </c>
      <c r="F245" t="s">
        <v>14</v>
      </c>
      <c r="G245" t="s">
        <v>51</v>
      </c>
      <c r="H245" t="s">
        <v>21</v>
      </c>
      <c r="I245">
        <v>0</v>
      </c>
      <c r="J245" s="5">
        <v>1</v>
      </c>
    </row>
    <row r="246" spans="1:10" x14ac:dyDescent="0.25">
      <c r="A246" t="s">
        <v>9</v>
      </c>
      <c r="B246" t="s">
        <v>657</v>
      </c>
      <c r="C246" t="s">
        <v>658</v>
      </c>
      <c r="D246" t="s">
        <v>44</v>
      </c>
      <c r="E246" t="s">
        <v>226</v>
      </c>
      <c r="F246" t="s">
        <v>35</v>
      </c>
      <c r="G246" t="s">
        <v>15</v>
      </c>
      <c r="H246" t="s">
        <v>36</v>
      </c>
      <c r="I246">
        <v>0</v>
      </c>
      <c r="J246" s="5">
        <v>1</v>
      </c>
    </row>
    <row r="247" spans="1:10" x14ac:dyDescent="0.25">
      <c r="A247" t="s">
        <v>9</v>
      </c>
      <c r="B247" t="s">
        <v>671</v>
      </c>
      <c r="C247" t="s">
        <v>672</v>
      </c>
      <c r="D247" t="s">
        <v>44</v>
      </c>
      <c r="E247" t="s">
        <v>19</v>
      </c>
      <c r="F247" t="s">
        <v>35</v>
      </c>
      <c r="G247" t="s">
        <v>20</v>
      </c>
      <c r="H247" t="s">
        <v>26</v>
      </c>
      <c r="I247">
        <v>1</v>
      </c>
      <c r="J247" s="5">
        <v>1</v>
      </c>
    </row>
    <row r="248" spans="1:10" x14ac:dyDescent="0.25">
      <c r="A248" t="s">
        <v>9</v>
      </c>
      <c r="B248" t="s">
        <v>673</v>
      </c>
      <c r="C248" t="s">
        <v>674</v>
      </c>
      <c r="D248" t="s">
        <v>44</v>
      </c>
      <c r="E248" t="s">
        <v>13</v>
      </c>
      <c r="F248" t="s">
        <v>35</v>
      </c>
      <c r="G248" t="s">
        <v>51</v>
      </c>
      <c r="H248" t="s">
        <v>21</v>
      </c>
      <c r="I248">
        <v>1</v>
      </c>
      <c r="J248" s="5">
        <v>1</v>
      </c>
    </row>
    <row r="249" spans="1:10" x14ac:dyDescent="0.25">
      <c r="A249" t="s">
        <v>9</v>
      </c>
      <c r="B249" t="s">
        <v>187</v>
      </c>
      <c r="C249" t="s">
        <v>694</v>
      </c>
      <c r="D249" t="s">
        <v>44</v>
      </c>
      <c r="E249" t="s">
        <v>13</v>
      </c>
      <c r="F249" t="s">
        <v>35</v>
      </c>
      <c r="G249" t="s">
        <v>71</v>
      </c>
      <c r="H249" t="s">
        <v>21</v>
      </c>
      <c r="I249">
        <v>1</v>
      </c>
      <c r="J249" s="5">
        <v>1</v>
      </c>
    </row>
    <row r="250" spans="1:10" x14ac:dyDescent="0.25">
      <c r="A250" t="s">
        <v>9</v>
      </c>
      <c r="B250" t="s">
        <v>616</v>
      </c>
      <c r="C250" t="s">
        <v>698</v>
      </c>
      <c r="D250" t="s">
        <v>44</v>
      </c>
      <c r="E250" t="s">
        <v>19</v>
      </c>
      <c r="F250" t="s">
        <v>35</v>
      </c>
      <c r="G250" t="s">
        <v>31</v>
      </c>
      <c r="H250" t="s">
        <v>16</v>
      </c>
      <c r="I250">
        <v>1</v>
      </c>
      <c r="J250" s="5">
        <v>1</v>
      </c>
    </row>
    <row r="251" spans="1:10" x14ac:dyDescent="0.25">
      <c r="A251" t="s">
        <v>9</v>
      </c>
      <c r="B251" t="s">
        <v>99</v>
      </c>
      <c r="C251" t="s">
        <v>706</v>
      </c>
      <c r="D251" t="s">
        <v>44</v>
      </c>
      <c r="E251" t="s">
        <v>13</v>
      </c>
      <c r="F251" t="s">
        <v>82</v>
      </c>
      <c r="G251" t="s">
        <v>71</v>
      </c>
      <c r="H251" t="s">
        <v>21</v>
      </c>
      <c r="I251">
        <v>1</v>
      </c>
      <c r="J251" s="5">
        <v>1</v>
      </c>
    </row>
    <row r="252" spans="1:10" x14ac:dyDescent="0.25">
      <c r="A252" t="s">
        <v>9</v>
      </c>
      <c r="B252" t="s">
        <v>324</v>
      </c>
      <c r="C252" t="s">
        <v>709</v>
      </c>
      <c r="D252" t="s">
        <v>44</v>
      </c>
      <c r="E252" t="s">
        <v>19</v>
      </c>
      <c r="F252" t="s">
        <v>35</v>
      </c>
      <c r="G252" t="s">
        <v>40</v>
      </c>
      <c r="H252" t="s">
        <v>105</v>
      </c>
      <c r="I252">
        <v>1</v>
      </c>
      <c r="J252" s="5">
        <v>1</v>
      </c>
    </row>
    <row r="253" spans="1:10" x14ac:dyDescent="0.25">
      <c r="A253" t="s">
        <v>9</v>
      </c>
      <c r="B253" t="s">
        <v>718</v>
      </c>
      <c r="C253" t="s">
        <v>719</v>
      </c>
      <c r="D253" t="s">
        <v>44</v>
      </c>
      <c r="E253" t="s">
        <v>13</v>
      </c>
      <c r="F253" t="s">
        <v>35</v>
      </c>
      <c r="G253" t="s">
        <v>31</v>
      </c>
      <c r="H253" t="s">
        <v>16</v>
      </c>
      <c r="I253">
        <v>1</v>
      </c>
      <c r="J253" s="5">
        <v>1</v>
      </c>
    </row>
    <row r="254" spans="1:10" x14ac:dyDescent="0.25">
      <c r="A254" t="s">
        <v>9</v>
      </c>
      <c r="B254" t="s">
        <v>474</v>
      </c>
      <c r="C254" t="s">
        <v>720</v>
      </c>
      <c r="D254" t="s">
        <v>44</v>
      </c>
      <c r="E254" t="s">
        <v>19</v>
      </c>
      <c r="F254" t="s">
        <v>30</v>
      </c>
      <c r="G254" t="s">
        <v>31</v>
      </c>
      <c r="H254" t="s">
        <v>16</v>
      </c>
      <c r="I254">
        <v>1</v>
      </c>
      <c r="J254" s="5">
        <v>1</v>
      </c>
    </row>
    <row r="255" spans="1:10" x14ac:dyDescent="0.25">
      <c r="A255" t="s">
        <v>9</v>
      </c>
      <c r="B255" t="s">
        <v>722</v>
      </c>
      <c r="C255" t="s">
        <v>306</v>
      </c>
      <c r="D255" t="s">
        <v>44</v>
      </c>
      <c r="E255" t="s">
        <v>19</v>
      </c>
      <c r="F255" t="s">
        <v>35</v>
      </c>
      <c r="G255" t="s">
        <v>31</v>
      </c>
      <c r="H255" t="s">
        <v>16</v>
      </c>
      <c r="I255">
        <v>1</v>
      </c>
      <c r="J255" s="5">
        <v>1</v>
      </c>
    </row>
    <row r="256" spans="1:10" x14ac:dyDescent="0.25">
      <c r="A256" t="s">
        <v>9</v>
      </c>
      <c r="B256" t="s">
        <v>733</v>
      </c>
      <c r="C256" t="s">
        <v>734</v>
      </c>
      <c r="D256" t="s">
        <v>44</v>
      </c>
      <c r="E256" t="s">
        <v>13</v>
      </c>
      <c r="F256" t="s">
        <v>14</v>
      </c>
      <c r="G256" t="s">
        <v>40</v>
      </c>
      <c r="H256" t="s">
        <v>16</v>
      </c>
      <c r="I256">
        <v>1</v>
      </c>
      <c r="J256" s="5">
        <v>1</v>
      </c>
    </row>
    <row r="257" spans="1:10" x14ac:dyDescent="0.25">
      <c r="A257" t="s">
        <v>9</v>
      </c>
      <c r="B257" t="s">
        <v>751</v>
      </c>
      <c r="C257" t="s">
        <v>752</v>
      </c>
      <c r="D257" t="s">
        <v>44</v>
      </c>
      <c r="E257" t="s">
        <v>70</v>
      </c>
      <c r="F257" t="s">
        <v>14</v>
      </c>
      <c r="G257" t="s">
        <v>40</v>
      </c>
      <c r="H257" t="s">
        <v>124</v>
      </c>
      <c r="I257">
        <v>1</v>
      </c>
      <c r="J257" s="5">
        <v>1</v>
      </c>
    </row>
    <row r="258" spans="1:10" x14ac:dyDescent="0.25">
      <c r="A258" t="s">
        <v>9</v>
      </c>
      <c r="B258" t="s">
        <v>755</v>
      </c>
      <c r="C258" t="s">
        <v>756</v>
      </c>
      <c r="D258" t="s">
        <v>44</v>
      </c>
      <c r="E258" t="s">
        <v>70</v>
      </c>
      <c r="F258" t="s">
        <v>35</v>
      </c>
      <c r="G258" t="s">
        <v>15</v>
      </c>
      <c r="H258" t="s">
        <v>21</v>
      </c>
      <c r="I258">
        <v>1</v>
      </c>
      <c r="J258" s="5">
        <v>1</v>
      </c>
    </row>
    <row r="259" spans="1:10" x14ac:dyDescent="0.25">
      <c r="A259" t="s">
        <v>9</v>
      </c>
      <c r="B259" t="s">
        <v>760</v>
      </c>
      <c r="C259" t="s">
        <v>761</v>
      </c>
      <c r="D259" t="s">
        <v>44</v>
      </c>
      <c r="E259" t="s">
        <v>13</v>
      </c>
      <c r="F259" t="s">
        <v>74</v>
      </c>
      <c r="G259" t="s">
        <v>31</v>
      </c>
      <c r="H259" t="s">
        <v>16</v>
      </c>
      <c r="I259">
        <v>1</v>
      </c>
      <c r="J259" s="5">
        <v>1</v>
      </c>
    </row>
    <row r="260" spans="1:10" x14ac:dyDescent="0.25">
      <c r="A260" t="s">
        <v>9</v>
      </c>
      <c r="B260" t="s">
        <v>765</v>
      </c>
      <c r="C260" t="s">
        <v>766</v>
      </c>
      <c r="D260" t="s">
        <v>44</v>
      </c>
      <c r="E260" t="s">
        <v>149</v>
      </c>
      <c r="F260" t="s">
        <v>74</v>
      </c>
      <c r="G260" t="s">
        <v>51</v>
      </c>
      <c r="H260" t="s">
        <v>16</v>
      </c>
      <c r="I260">
        <v>1</v>
      </c>
      <c r="J260" s="5">
        <v>1</v>
      </c>
    </row>
    <row r="261" spans="1:10" x14ac:dyDescent="0.25">
      <c r="A261" t="s">
        <v>9</v>
      </c>
      <c r="B261" t="s">
        <v>778</v>
      </c>
      <c r="C261" t="s">
        <v>779</v>
      </c>
      <c r="D261" t="s">
        <v>44</v>
      </c>
      <c r="E261" t="s">
        <v>70</v>
      </c>
      <c r="F261" t="s">
        <v>30</v>
      </c>
      <c r="G261" t="s">
        <v>51</v>
      </c>
      <c r="H261" t="s">
        <v>16</v>
      </c>
      <c r="I261">
        <v>1</v>
      </c>
      <c r="J261" s="5">
        <v>1</v>
      </c>
    </row>
    <row r="262" spans="1:10" x14ac:dyDescent="0.25">
      <c r="A262" t="s">
        <v>9</v>
      </c>
      <c r="B262" t="s">
        <v>780</v>
      </c>
      <c r="C262" t="s">
        <v>283</v>
      </c>
      <c r="D262" t="s">
        <v>44</v>
      </c>
      <c r="E262" t="s">
        <v>70</v>
      </c>
      <c r="F262" t="s">
        <v>14</v>
      </c>
      <c r="G262" t="s">
        <v>51</v>
      </c>
      <c r="H262" t="s">
        <v>16</v>
      </c>
      <c r="I262">
        <v>1</v>
      </c>
      <c r="J262" s="5">
        <v>1</v>
      </c>
    </row>
    <row r="263" spans="1:10" x14ac:dyDescent="0.25">
      <c r="A263" t="s">
        <v>9</v>
      </c>
      <c r="B263" t="s">
        <v>601</v>
      </c>
      <c r="C263" t="s">
        <v>798</v>
      </c>
      <c r="D263" t="s">
        <v>44</v>
      </c>
      <c r="E263" t="s">
        <v>70</v>
      </c>
      <c r="F263" t="s">
        <v>35</v>
      </c>
      <c r="G263" t="s">
        <v>51</v>
      </c>
      <c r="H263" t="s">
        <v>16</v>
      </c>
      <c r="I263">
        <v>1</v>
      </c>
      <c r="J263" s="5">
        <v>1</v>
      </c>
    </row>
    <row r="264" spans="1:10" x14ac:dyDescent="0.25">
      <c r="A264" t="s">
        <v>9</v>
      </c>
      <c r="B264" t="s">
        <v>692</v>
      </c>
      <c r="C264" t="s">
        <v>53</v>
      </c>
      <c r="D264" t="s">
        <v>44</v>
      </c>
      <c r="E264" t="s">
        <v>19</v>
      </c>
      <c r="F264" t="s">
        <v>35</v>
      </c>
      <c r="G264" t="s">
        <v>51</v>
      </c>
      <c r="H264" t="s">
        <v>21</v>
      </c>
      <c r="I264">
        <v>1</v>
      </c>
      <c r="J264" s="5">
        <v>1</v>
      </c>
    </row>
    <row r="265" spans="1:10" x14ac:dyDescent="0.25">
      <c r="A265" t="s">
        <v>9</v>
      </c>
      <c r="B265" t="s">
        <v>207</v>
      </c>
      <c r="C265" t="s">
        <v>698</v>
      </c>
      <c r="D265" t="s">
        <v>44</v>
      </c>
      <c r="E265" t="s">
        <v>13</v>
      </c>
      <c r="F265" t="s">
        <v>63</v>
      </c>
      <c r="G265" t="s">
        <v>108</v>
      </c>
      <c r="H265" t="s">
        <v>16</v>
      </c>
      <c r="I265">
        <v>1</v>
      </c>
      <c r="J265" s="5">
        <v>1</v>
      </c>
    </row>
    <row r="266" spans="1:10" x14ac:dyDescent="0.25">
      <c r="A266" t="s">
        <v>9</v>
      </c>
      <c r="B266" t="s">
        <v>804</v>
      </c>
      <c r="C266" t="s">
        <v>746</v>
      </c>
      <c r="D266" t="s">
        <v>44</v>
      </c>
      <c r="E266" t="s">
        <v>19</v>
      </c>
      <c r="F266" t="s">
        <v>14</v>
      </c>
      <c r="G266" t="s">
        <v>40</v>
      </c>
      <c r="H266" t="s">
        <v>105</v>
      </c>
      <c r="I266">
        <v>1</v>
      </c>
      <c r="J266" s="5">
        <v>1</v>
      </c>
    </row>
    <row r="267" spans="1:10" x14ac:dyDescent="0.25">
      <c r="A267" t="s">
        <v>9</v>
      </c>
      <c r="B267" t="s">
        <v>812</v>
      </c>
      <c r="C267" t="s">
        <v>813</v>
      </c>
      <c r="D267" t="s">
        <v>44</v>
      </c>
      <c r="E267" t="s">
        <v>13</v>
      </c>
      <c r="F267" t="s">
        <v>14</v>
      </c>
      <c r="G267" t="s">
        <v>31</v>
      </c>
      <c r="H267" t="s">
        <v>16</v>
      </c>
      <c r="I267">
        <v>0</v>
      </c>
      <c r="J267" s="5">
        <v>1</v>
      </c>
    </row>
    <row r="268" spans="1:10" x14ac:dyDescent="0.25">
      <c r="A268" t="s">
        <v>9</v>
      </c>
      <c r="B268" t="s">
        <v>224</v>
      </c>
      <c r="C268" t="s">
        <v>815</v>
      </c>
      <c r="D268" t="s">
        <v>44</v>
      </c>
      <c r="E268" t="s">
        <v>13</v>
      </c>
      <c r="F268" t="s">
        <v>14</v>
      </c>
      <c r="G268" t="s">
        <v>108</v>
      </c>
      <c r="H268" t="s">
        <v>16</v>
      </c>
      <c r="I268">
        <v>1</v>
      </c>
      <c r="J268" s="5">
        <v>1</v>
      </c>
    </row>
    <row r="269" spans="1:10" x14ac:dyDescent="0.25">
      <c r="A269" t="s">
        <v>9</v>
      </c>
      <c r="B269" t="s">
        <v>822</v>
      </c>
      <c r="C269" t="s">
        <v>823</v>
      </c>
      <c r="D269" t="s">
        <v>44</v>
      </c>
      <c r="E269" t="s">
        <v>13</v>
      </c>
      <c r="F269" t="s">
        <v>48</v>
      </c>
      <c r="G269" t="s">
        <v>31</v>
      </c>
      <c r="H269" t="s">
        <v>16</v>
      </c>
      <c r="I269">
        <v>1</v>
      </c>
      <c r="J269" s="5">
        <v>1</v>
      </c>
    </row>
    <row r="270" spans="1:10" x14ac:dyDescent="0.25">
      <c r="A270" t="s">
        <v>9</v>
      </c>
      <c r="B270" t="s">
        <v>824</v>
      </c>
      <c r="C270" t="s">
        <v>825</v>
      </c>
      <c r="D270" t="s">
        <v>44</v>
      </c>
      <c r="E270" t="s">
        <v>13</v>
      </c>
      <c r="F270" t="s">
        <v>74</v>
      </c>
      <c r="G270" t="s">
        <v>31</v>
      </c>
      <c r="H270" t="s">
        <v>16</v>
      </c>
      <c r="I270">
        <v>1</v>
      </c>
      <c r="J270" s="5">
        <v>1</v>
      </c>
    </row>
    <row r="271" spans="1:10" x14ac:dyDescent="0.25">
      <c r="A271" t="s">
        <v>9</v>
      </c>
      <c r="B271" t="s">
        <v>826</v>
      </c>
      <c r="C271" t="s">
        <v>827</v>
      </c>
      <c r="D271" t="s">
        <v>44</v>
      </c>
      <c r="E271" t="s">
        <v>13</v>
      </c>
      <c r="F271" t="s">
        <v>74</v>
      </c>
      <c r="G271" t="s">
        <v>31</v>
      </c>
      <c r="H271" t="s">
        <v>16</v>
      </c>
      <c r="I271">
        <v>1</v>
      </c>
      <c r="J271" s="5">
        <v>1</v>
      </c>
    </row>
    <row r="272" spans="1:10" x14ac:dyDescent="0.25">
      <c r="A272" t="s">
        <v>9</v>
      </c>
      <c r="B272" t="s">
        <v>10</v>
      </c>
      <c r="C272" t="s">
        <v>830</v>
      </c>
      <c r="D272" t="s">
        <v>44</v>
      </c>
      <c r="E272" t="s">
        <v>13</v>
      </c>
      <c r="F272" t="s">
        <v>74</v>
      </c>
      <c r="G272" t="s">
        <v>51</v>
      </c>
      <c r="H272" t="s">
        <v>16</v>
      </c>
      <c r="I272">
        <v>1</v>
      </c>
      <c r="J272" s="5">
        <v>1</v>
      </c>
    </row>
    <row r="273" spans="1:10" x14ac:dyDescent="0.25">
      <c r="A273" t="s">
        <v>9</v>
      </c>
      <c r="B273" t="s">
        <v>835</v>
      </c>
      <c r="C273" t="s">
        <v>836</v>
      </c>
      <c r="D273" t="s">
        <v>44</v>
      </c>
      <c r="E273" t="s">
        <v>13</v>
      </c>
      <c r="F273" t="s">
        <v>74</v>
      </c>
      <c r="G273" t="s">
        <v>31</v>
      </c>
      <c r="H273" t="s">
        <v>16</v>
      </c>
      <c r="I273">
        <v>1</v>
      </c>
      <c r="J273" s="5">
        <v>1</v>
      </c>
    </row>
    <row r="274" spans="1:10" x14ac:dyDescent="0.25">
      <c r="A274" t="s">
        <v>9</v>
      </c>
      <c r="B274" t="s">
        <v>838</v>
      </c>
      <c r="C274" t="s">
        <v>839</v>
      </c>
      <c r="D274" t="s">
        <v>44</v>
      </c>
      <c r="E274" t="s">
        <v>13</v>
      </c>
      <c r="G274" t="s">
        <v>71</v>
      </c>
      <c r="H274" t="s">
        <v>21</v>
      </c>
      <c r="I274">
        <v>1</v>
      </c>
      <c r="J274" s="5">
        <v>1</v>
      </c>
    </row>
    <row r="275" spans="1:10" x14ac:dyDescent="0.25">
      <c r="A275" t="s">
        <v>9</v>
      </c>
      <c r="B275" t="s">
        <v>851</v>
      </c>
      <c r="C275" t="s">
        <v>852</v>
      </c>
      <c r="D275" t="s">
        <v>44</v>
      </c>
      <c r="E275" t="s">
        <v>155</v>
      </c>
      <c r="F275" t="s">
        <v>74</v>
      </c>
      <c r="G275" t="s">
        <v>40</v>
      </c>
      <c r="H275" t="s">
        <v>41</v>
      </c>
      <c r="I275">
        <v>1</v>
      </c>
      <c r="J275" s="5">
        <v>1</v>
      </c>
    </row>
    <row r="276" spans="1:10" x14ac:dyDescent="0.25">
      <c r="A276" t="s">
        <v>9</v>
      </c>
      <c r="B276" t="s">
        <v>185</v>
      </c>
      <c r="C276" t="s">
        <v>853</v>
      </c>
      <c r="D276" t="s">
        <v>44</v>
      </c>
      <c r="E276" t="s">
        <v>34</v>
      </c>
      <c r="F276" t="s">
        <v>35</v>
      </c>
      <c r="G276" t="s">
        <v>40</v>
      </c>
      <c r="H276" t="s">
        <v>41</v>
      </c>
      <c r="I276">
        <v>1</v>
      </c>
      <c r="J276" s="5">
        <v>1</v>
      </c>
    </row>
    <row r="277" spans="1:10" x14ac:dyDescent="0.25">
      <c r="A277" t="s">
        <v>9</v>
      </c>
      <c r="B277" t="s">
        <v>200</v>
      </c>
      <c r="C277" t="s">
        <v>854</v>
      </c>
      <c r="D277" t="s">
        <v>44</v>
      </c>
      <c r="E277" t="s">
        <v>34</v>
      </c>
      <c r="F277" t="s">
        <v>35</v>
      </c>
      <c r="G277" t="s">
        <v>40</v>
      </c>
      <c r="H277" t="s">
        <v>41</v>
      </c>
      <c r="I277">
        <v>1</v>
      </c>
      <c r="J277" s="5">
        <v>1</v>
      </c>
    </row>
    <row r="278" spans="1:10" x14ac:dyDescent="0.25">
      <c r="A278" t="s">
        <v>9</v>
      </c>
      <c r="B278" t="s">
        <v>865</v>
      </c>
      <c r="C278" t="s">
        <v>866</v>
      </c>
      <c r="D278" t="s">
        <v>44</v>
      </c>
      <c r="E278" t="s">
        <v>149</v>
      </c>
      <c r="F278" t="s">
        <v>30</v>
      </c>
      <c r="G278" t="s">
        <v>40</v>
      </c>
      <c r="H278" t="s">
        <v>41</v>
      </c>
      <c r="I278">
        <v>0</v>
      </c>
      <c r="J278" s="5">
        <v>1</v>
      </c>
    </row>
    <row r="279" spans="1:10" x14ac:dyDescent="0.25">
      <c r="A279" t="s">
        <v>9</v>
      </c>
      <c r="B279" t="s">
        <v>745</v>
      </c>
      <c r="C279" t="s">
        <v>867</v>
      </c>
      <c r="D279" t="s">
        <v>44</v>
      </c>
      <c r="E279" t="s">
        <v>149</v>
      </c>
      <c r="F279" t="s">
        <v>30</v>
      </c>
      <c r="G279" t="s">
        <v>40</v>
      </c>
      <c r="H279" t="s">
        <v>41</v>
      </c>
      <c r="I279">
        <v>0</v>
      </c>
      <c r="J279" s="5">
        <v>1</v>
      </c>
    </row>
    <row r="280" spans="1:10" x14ac:dyDescent="0.25">
      <c r="A280" t="s">
        <v>9</v>
      </c>
      <c r="B280" t="s">
        <v>877</v>
      </c>
      <c r="C280" t="s">
        <v>878</v>
      </c>
      <c r="D280" t="s">
        <v>44</v>
      </c>
      <c r="E280" t="s">
        <v>19</v>
      </c>
      <c r="F280" t="s">
        <v>35</v>
      </c>
      <c r="G280" t="s">
        <v>15</v>
      </c>
      <c r="H280" t="s">
        <v>36</v>
      </c>
      <c r="I280">
        <v>1</v>
      </c>
      <c r="J280" s="5">
        <v>1</v>
      </c>
    </row>
    <row r="281" spans="1:10" x14ac:dyDescent="0.25">
      <c r="A281" t="s">
        <v>9</v>
      </c>
      <c r="B281" t="s">
        <v>527</v>
      </c>
      <c r="C281" t="s">
        <v>886</v>
      </c>
      <c r="D281" t="s">
        <v>44</v>
      </c>
      <c r="E281" t="s">
        <v>13</v>
      </c>
      <c r="F281" t="s">
        <v>14</v>
      </c>
      <c r="G281" t="s">
        <v>71</v>
      </c>
      <c r="H281" t="s">
        <v>21</v>
      </c>
      <c r="I281">
        <v>1</v>
      </c>
      <c r="J281" s="5">
        <v>1</v>
      </c>
    </row>
    <row r="282" spans="1:10" x14ac:dyDescent="0.25">
      <c r="A282" t="s">
        <v>9</v>
      </c>
      <c r="B282" t="s">
        <v>22</v>
      </c>
      <c r="C282" t="s">
        <v>23</v>
      </c>
      <c r="D282" t="s">
        <v>24</v>
      </c>
      <c r="E282" t="s">
        <v>19</v>
      </c>
      <c r="F282" t="s">
        <v>25</v>
      </c>
      <c r="G282" t="s">
        <v>15</v>
      </c>
      <c r="H282" t="s">
        <v>26</v>
      </c>
      <c r="I282">
        <v>1</v>
      </c>
      <c r="J282" s="5">
        <v>1</v>
      </c>
    </row>
    <row r="283" spans="1:10" x14ac:dyDescent="0.25">
      <c r="A283" t="s">
        <v>9</v>
      </c>
      <c r="B283" t="s">
        <v>32</v>
      </c>
      <c r="C283" t="s">
        <v>33</v>
      </c>
      <c r="D283" t="s">
        <v>24</v>
      </c>
      <c r="E283" t="s">
        <v>34</v>
      </c>
      <c r="F283" t="s">
        <v>35</v>
      </c>
      <c r="G283" t="s">
        <v>20</v>
      </c>
      <c r="H283" t="s">
        <v>36</v>
      </c>
      <c r="I283">
        <v>1</v>
      </c>
      <c r="J283" s="5">
        <v>1</v>
      </c>
    </row>
    <row r="284" spans="1:10" x14ac:dyDescent="0.25">
      <c r="A284" t="s">
        <v>9</v>
      </c>
      <c r="B284" t="s">
        <v>56</v>
      </c>
      <c r="C284" t="s">
        <v>57</v>
      </c>
      <c r="D284" t="s">
        <v>24</v>
      </c>
      <c r="E284" t="s">
        <v>13</v>
      </c>
      <c r="F284" t="s">
        <v>35</v>
      </c>
      <c r="G284" t="s">
        <v>20</v>
      </c>
      <c r="H284" t="s">
        <v>26</v>
      </c>
      <c r="I284">
        <v>1</v>
      </c>
      <c r="J284" s="5">
        <v>1</v>
      </c>
    </row>
    <row r="285" spans="1:10" x14ac:dyDescent="0.25">
      <c r="A285" t="s">
        <v>9</v>
      </c>
      <c r="B285" t="s">
        <v>72</v>
      </c>
      <c r="C285" t="s">
        <v>73</v>
      </c>
      <c r="D285" t="s">
        <v>24</v>
      </c>
      <c r="E285" t="s">
        <v>13</v>
      </c>
      <c r="F285" t="s">
        <v>74</v>
      </c>
      <c r="G285" t="s">
        <v>71</v>
      </c>
      <c r="H285" t="s">
        <v>21</v>
      </c>
      <c r="I285">
        <v>1</v>
      </c>
      <c r="J285" s="5">
        <v>1</v>
      </c>
    </row>
    <row r="286" spans="1:10" x14ac:dyDescent="0.25">
      <c r="A286" t="s">
        <v>9</v>
      </c>
      <c r="B286" t="s">
        <v>83</v>
      </c>
      <c r="C286" t="s">
        <v>84</v>
      </c>
      <c r="D286" t="s">
        <v>24</v>
      </c>
      <c r="E286" t="s">
        <v>13</v>
      </c>
      <c r="F286" t="s">
        <v>25</v>
      </c>
      <c r="G286" t="s">
        <v>15</v>
      </c>
      <c r="H286" t="s">
        <v>36</v>
      </c>
      <c r="I286">
        <v>1</v>
      </c>
      <c r="J286" s="5">
        <v>1</v>
      </c>
    </row>
    <row r="287" spans="1:10" x14ac:dyDescent="0.25">
      <c r="A287" t="s">
        <v>9</v>
      </c>
      <c r="B287" t="s">
        <v>87</v>
      </c>
      <c r="C287" t="s">
        <v>88</v>
      </c>
      <c r="D287" t="s">
        <v>24</v>
      </c>
      <c r="E287" t="s">
        <v>19</v>
      </c>
      <c r="F287" t="s">
        <v>35</v>
      </c>
      <c r="G287" t="s">
        <v>15</v>
      </c>
      <c r="H287" t="s">
        <v>36</v>
      </c>
      <c r="I287">
        <v>1</v>
      </c>
      <c r="J287" s="5">
        <v>1</v>
      </c>
    </row>
    <row r="288" spans="1:10" x14ac:dyDescent="0.25">
      <c r="A288" t="s">
        <v>9</v>
      </c>
      <c r="B288" t="s">
        <v>89</v>
      </c>
      <c r="C288" t="s">
        <v>90</v>
      </c>
      <c r="D288" t="s">
        <v>24</v>
      </c>
      <c r="E288" t="s">
        <v>13</v>
      </c>
      <c r="F288" t="s">
        <v>55</v>
      </c>
      <c r="G288" t="s">
        <v>20</v>
      </c>
      <c r="H288" t="s">
        <v>16</v>
      </c>
      <c r="I288">
        <v>1</v>
      </c>
      <c r="J288" s="5">
        <v>1</v>
      </c>
    </row>
    <row r="289" spans="1:10" x14ac:dyDescent="0.25">
      <c r="A289" t="s">
        <v>9</v>
      </c>
      <c r="B289" t="s">
        <v>91</v>
      </c>
      <c r="C289" t="s">
        <v>92</v>
      </c>
      <c r="D289" t="s">
        <v>24</v>
      </c>
      <c r="E289" t="s">
        <v>13</v>
      </c>
      <c r="F289" t="s">
        <v>35</v>
      </c>
      <c r="G289" t="s">
        <v>40</v>
      </c>
      <c r="H289" t="s">
        <v>41</v>
      </c>
      <c r="I289">
        <v>1</v>
      </c>
      <c r="J289" s="5">
        <v>1</v>
      </c>
    </row>
    <row r="290" spans="1:10" x14ac:dyDescent="0.25">
      <c r="A290" t="s">
        <v>9</v>
      </c>
      <c r="B290" t="s">
        <v>99</v>
      </c>
      <c r="C290" t="s">
        <v>100</v>
      </c>
      <c r="D290" t="s">
        <v>24</v>
      </c>
      <c r="E290" t="s">
        <v>13</v>
      </c>
      <c r="F290" t="s">
        <v>55</v>
      </c>
      <c r="G290" t="s">
        <v>20</v>
      </c>
      <c r="H290" t="s">
        <v>16</v>
      </c>
      <c r="I290">
        <v>1</v>
      </c>
      <c r="J290" s="5">
        <v>1</v>
      </c>
    </row>
    <row r="291" spans="1:10" x14ac:dyDescent="0.25">
      <c r="A291" t="s">
        <v>9</v>
      </c>
      <c r="B291" t="s">
        <v>101</v>
      </c>
      <c r="C291" t="s">
        <v>102</v>
      </c>
      <c r="D291" t="s">
        <v>24</v>
      </c>
      <c r="E291" t="s">
        <v>13</v>
      </c>
      <c r="F291" t="s">
        <v>55</v>
      </c>
      <c r="G291" t="s">
        <v>20</v>
      </c>
      <c r="H291" t="s">
        <v>16</v>
      </c>
      <c r="I291">
        <v>1</v>
      </c>
      <c r="J291" s="5">
        <v>1</v>
      </c>
    </row>
    <row r="292" spans="1:10" x14ac:dyDescent="0.25">
      <c r="A292" t="s">
        <v>9</v>
      </c>
      <c r="B292" t="s">
        <v>109</v>
      </c>
      <c r="C292" t="s">
        <v>110</v>
      </c>
      <c r="D292" t="s">
        <v>24</v>
      </c>
      <c r="E292" t="s">
        <v>13</v>
      </c>
      <c r="F292" t="s">
        <v>74</v>
      </c>
      <c r="G292" t="s">
        <v>71</v>
      </c>
      <c r="H292" t="s">
        <v>21</v>
      </c>
      <c r="I292">
        <v>1</v>
      </c>
      <c r="J292" s="5">
        <v>1</v>
      </c>
    </row>
    <row r="293" spans="1:10" x14ac:dyDescent="0.25">
      <c r="A293" t="s">
        <v>9</v>
      </c>
      <c r="B293" t="s">
        <v>111</v>
      </c>
      <c r="C293" t="s">
        <v>112</v>
      </c>
      <c r="D293" t="s">
        <v>24</v>
      </c>
      <c r="E293" t="s">
        <v>13</v>
      </c>
      <c r="F293" t="s">
        <v>25</v>
      </c>
      <c r="G293" t="s">
        <v>15</v>
      </c>
      <c r="H293" t="s">
        <v>36</v>
      </c>
      <c r="I293">
        <v>1</v>
      </c>
      <c r="J293" s="5">
        <v>1</v>
      </c>
    </row>
    <row r="294" spans="1:10" x14ac:dyDescent="0.25">
      <c r="A294" t="s">
        <v>9</v>
      </c>
      <c r="B294" t="s">
        <v>125</v>
      </c>
      <c r="C294" t="s">
        <v>126</v>
      </c>
      <c r="D294" t="s">
        <v>24</v>
      </c>
      <c r="E294" t="s">
        <v>13</v>
      </c>
      <c r="F294" t="s">
        <v>30</v>
      </c>
      <c r="G294" t="s">
        <v>71</v>
      </c>
      <c r="H294" t="s">
        <v>21</v>
      </c>
      <c r="I294">
        <v>0</v>
      </c>
      <c r="J294" s="5">
        <v>1</v>
      </c>
    </row>
    <row r="295" spans="1:10" x14ac:dyDescent="0.25">
      <c r="A295" t="s">
        <v>9</v>
      </c>
      <c r="B295" t="s">
        <v>139</v>
      </c>
      <c r="C295" t="s">
        <v>140</v>
      </c>
      <c r="D295" t="s">
        <v>24</v>
      </c>
      <c r="E295" t="s">
        <v>19</v>
      </c>
      <c r="F295" t="s">
        <v>55</v>
      </c>
      <c r="G295" t="s">
        <v>15</v>
      </c>
      <c r="H295" t="s">
        <v>36</v>
      </c>
      <c r="I295">
        <v>0</v>
      </c>
      <c r="J295" s="5">
        <v>1</v>
      </c>
    </row>
    <row r="296" spans="1:10" x14ac:dyDescent="0.25">
      <c r="A296" t="s">
        <v>9</v>
      </c>
      <c r="B296" t="s">
        <v>145</v>
      </c>
      <c r="C296" t="s">
        <v>146</v>
      </c>
      <c r="D296" t="s">
        <v>24</v>
      </c>
      <c r="E296" t="s">
        <v>13</v>
      </c>
      <c r="F296" t="s">
        <v>74</v>
      </c>
      <c r="G296" t="s">
        <v>71</v>
      </c>
      <c r="H296" t="s">
        <v>21</v>
      </c>
      <c r="I296">
        <v>1</v>
      </c>
      <c r="J296" s="5">
        <v>1</v>
      </c>
    </row>
    <row r="297" spans="1:10" x14ac:dyDescent="0.25">
      <c r="A297" t="s">
        <v>9</v>
      </c>
      <c r="B297" t="s">
        <v>150</v>
      </c>
      <c r="C297" t="s">
        <v>151</v>
      </c>
      <c r="D297" t="s">
        <v>24</v>
      </c>
      <c r="E297" t="s">
        <v>13</v>
      </c>
      <c r="F297" t="s">
        <v>74</v>
      </c>
      <c r="G297" t="s">
        <v>108</v>
      </c>
      <c r="H297" t="s">
        <v>16</v>
      </c>
      <c r="I297">
        <v>1</v>
      </c>
      <c r="J297" s="5">
        <v>1</v>
      </c>
    </row>
    <row r="298" spans="1:10" x14ac:dyDescent="0.25">
      <c r="A298" t="s">
        <v>9</v>
      </c>
      <c r="B298" t="s">
        <v>152</v>
      </c>
      <c r="C298" t="s">
        <v>153</v>
      </c>
      <c r="D298" t="s">
        <v>24</v>
      </c>
      <c r="E298" t="s">
        <v>13</v>
      </c>
      <c r="F298" t="s">
        <v>48</v>
      </c>
      <c r="G298" t="s">
        <v>108</v>
      </c>
      <c r="H298" t="s">
        <v>16</v>
      </c>
      <c r="I298">
        <v>1</v>
      </c>
      <c r="J298" s="5">
        <v>1</v>
      </c>
    </row>
    <row r="299" spans="1:10" x14ac:dyDescent="0.25">
      <c r="A299" t="s">
        <v>9</v>
      </c>
      <c r="B299" t="s">
        <v>156</v>
      </c>
      <c r="C299" t="s">
        <v>157</v>
      </c>
      <c r="D299" t="s">
        <v>24</v>
      </c>
      <c r="E299" t="s">
        <v>155</v>
      </c>
      <c r="F299" t="s">
        <v>74</v>
      </c>
      <c r="G299" t="s">
        <v>108</v>
      </c>
      <c r="H299" t="s">
        <v>41</v>
      </c>
      <c r="I299">
        <v>1</v>
      </c>
      <c r="J299" s="5">
        <v>1</v>
      </c>
    </row>
    <row r="300" spans="1:10" x14ac:dyDescent="0.25">
      <c r="A300" t="s">
        <v>9</v>
      </c>
      <c r="B300" t="s">
        <v>161</v>
      </c>
      <c r="C300" t="s">
        <v>162</v>
      </c>
      <c r="D300" t="s">
        <v>24</v>
      </c>
      <c r="E300" t="s">
        <v>70</v>
      </c>
      <c r="F300" t="s">
        <v>74</v>
      </c>
      <c r="G300" t="s">
        <v>40</v>
      </c>
      <c r="H300" t="s">
        <v>36</v>
      </c>
      <c r="I300">
        <v>0</v>
      </c>
      <c r="J300" s="5">
        <v>1</v>
      </c>
    </row>
    <row r="301" spans="1:10" x14ac:dyDescent="0.25">
      <c r="A301" t="s">
        <v>9</v>
      </c>
      <c r="B301" t="s">
        <v>163</v>
      </c>
      <c r="C301" t="s">
        <v>164</v>
      </c>
      <c r="D301" t="s">
        <v>24</v>
      </c>
      <c r="E301" t="s">
        <v>13</v>
      </c>
      <c r="F301" t="s">
        <v>35</v>
      </c>
      <c r="G301" t="s">
        <v>20</v>
      </c>
      <c r="H301" t="s">
        <v>26</v>
      </c>
      <c r="I301">
        <v>0</v>
      </c>
      <c r="J301" s="5">
        <v>1</v>
      </c>
    </row>
    <row r="302" spans="1:10" x14ac:dyDescent="0.25">
      <c r="A302" t="s">
        <v>9</v>
      </c>
      <c r="B302" t="s">
        <v>109</v>
      </c>
      <c r="C302" t="s">
        <v>175</v>
      </c>
      <c r="D302" t="s">
        <v>24</v>
      </c>
      <c r="E302" t="s">
        <v>13</v>
      </c>
      <c r="F302" t="s">
        <v>35</v>
      </c>
      <c r="G302" t="s">
        <v>15</v>
      </c>
      <c r="H302" t="s">
        <v>26</v>
      </c>
      <c r="I302">
        <v>1</v>
      </c>
      <c r="J302" s="5">
        <v>1</v>
      </c>
    </row>
    <row r="303" spans="1:10" x14ac:dyDescent="0.25">
      <c r="A303" t="s">
        <v>9</v>
      </c>
      <c r="B303" t="s">
        <v>176</v>
      </c>
      <c r="C303" t="s">
        <v>177</v>
      </c>
      <c r="D303" t="s">
        <v>24</v>
      </c>
      <c r="E303" t="s">
        <v>13</v>
      </c>
      <c r="F303" t="s">
        <v>82</v>
      </c>
      <c r="G303" t="s">
        <v>20</v>
      </c>
      <c r="H303" t="s">
        <v>26</v>
      </c>
      <c r="I303">
        <v>1</v>
      </c>
      <c r="J303" s="5">
        <v>1</v>
      </c>
    </row>
    <row r="304" spans="1:10" x14ac:dyDescent="0.25">
      <c r="A304" t="s">
        <v>9</v>
      </c>
      <c r="B304" t="s">
        <v>189</v>
      </c>
      <c r="C304" t="s">
        <v>190</v>
      </c>
      <c r="D304" t="s">
        <v>24</v>
      </c>
      <c r="E304" t="s">
        <v>19</v>
      </c>
      <c r="F304" t="s">
        <v>35</v>
      </c>
      <c r="G304" t="s">
        <v>15</v>
      </c>
      <c r="H304" t="s">
        <v>36</v>
      </c>
      <c r="I304">
        <v>1</v>
      </c>
      <c r="J304" s="5">
        <v>1</v>
      </c>
    </row>
    <row r="305" spans="1:10" x14ac:dyDescent="0.25">
      <c r="A305" t="s">
        <v>9</v>
      </c>
      <c r="B305" t="s">
        <v>191</v>
      </c>
      <c r="C305" t="s">
        <v>192</v>
      </c>
      <c r="D305" t="s">
        <v>24</v>
      </c>
      <c r="E305" t="s">
        <v>13</v>
      </c>
      <c r="F305" t="s">
        <v>135</v>
      </c>
      <c r="G305" t="s">
        <v>31</v>
      </c>
      <c r="H305" t="s">
        <v>16</v>
      </c>
      <c r="I305">
        <v>1</v>
      </c>
      <c r="J305" s="5">
        <v>1</v>
      </c>
    </row>
    <row r="306" spans="1:10" x14ac:dyDescent="0.25">
      <c r="A306" t="s">
        <v>9</v>
      </c>
      <c r="B306" t="s">
        <v>198</v>
      </c>
      <c r="C306" t="s">
        <v>199</v>
      </c>
      <c r="D306" t="s">
        <v>24</v>
      </c>
      <c r="E306" t="s">
        <v>13</v>
      </c>
      <c r="F306" t="s">
        <v>169</v>
      </c>
      <c r="G306" t="s">
        <v>20</v>
      </c>
      <c r="H306" t="s">
        <v>26</v>
      </c>
      <c r="I306">
        <v>0</v>
      </c>
      <c r="J306" s="5">
        <v>1</v>
      </c>
    </row>
    <row r="307" spans="1:10" x14ac:dyDescent="0.25">
      <c r="A307" t="s">
        <v>9</v>
      </c>
      <c r="B307" t="s">
        <v>222</v>
      </c>
      <c r="C307" t="s">
        <v>223</v>
      </c>
      <c r="D307" t="s">
        <v>24</v>
      </c>
      <c r="E307" t="s">
        <v>45</v>
      </c>
      <c r="F307" t="s">
        <v>35</v>
      </c>
      <c r="G307" t="s">
        <v>15</v>
      </c>
      <c r="H307" t="s">
        <v>36</v>
      </c>
      <c r="I307">
        <v>1</v>
      </c>
      <c r="J307" s="5">
        <v>1</v>
      </c>
    </row>
    <row r="308" spans="1:10" x14ac:dyDescent="0.25">
      <c r="A308" t="s">
        <v>9</v>
      </c>
      <c r="B308" t="s">
        <v>227</v>
      </c>
      <c r="C308" t="s">
        <v>228</v>
      </c>
      <c r="D308" t="s">
        <v>24</v>
      </c>
      <c r="E308" t="s">
        <v>13</v>
      </c>
      <c r="F308" t="s">
        <v>63</v>
      </c>
      <c r="G308" t="s">
        <v>71</v>
      </c>
      <c r="H308" t="s">
        <v>16</v>
      </c>
      <c r="I308">
        <v>1</v>
      </c>
      <c r="J308" s="5">
        <v>1</v>
      </c>
    </row>
    <row r="309" spans="1:10" x14ac:dyDescent="0.25">
      <c r="A309" t="s">
        <v>9</v>
      </c>
      <c r="B309" t="s">
        <v>239</v>
      </c>
      <c r="C309" t="s">
        <v>240</v>
      </c>
      <c r="D309" t="s">
        <v>24</v>
      </c>
      <c r="E309" t="s">
        <v>13</v>
      </c>
      <c r="F309" t="s">
        <v>135</v>
      </c>
      <c r="G309" t="s">
        <v>20</v>
      </c>
      <c r="H309" t="s">
        <v>26</v>
      </c>
      <c r="I309">
        <v>0</v>
      </c>
      <c r="J309" s="5">
        <v>1</v>
      </c>
    </row>
    <row r="310" spans="1:10" x14ac:dyDescent="0.25">
      <c r="A310" t="s">
        <v>9</v>
      </c>
      <c r="B310" t="s">
        <v>249</v>
      </c>
      <c r="C310" t="s">
        <v>250</v>
      </c>
      <c r="D310" t="s">
        <v>24</v>
      </c>
      <c r="E310" t="s">
        <v>19</v>
      </c>
      <c r="F310" t="s">
        <v>169</v>
      </c>
      <c r="G310" t="s">
        <v>15</v>
      </c>
      <c r="H310" t="s">
        <v>36</v>
      </c>
      <c r="I310">
        <v>0</v>
      </c>
      <c r="J310" s="5">
        <v>1</v>
      </c>
    </row>
    <row r="311" spans="1:10" x14ac:dyDescent="0.25">
      <c r="A311" t="s">
        <v>9</v>
      </c>
      <c r="B311" t="s">
        <v>257</v>
      </c>
      <c r="C311" t="s">
        <v>258</v>
      </c>
      <c r="D311" t="s">
        <v>24</v>
      </c>
      <c r="E311" t="s">
        <v>13</v>
      </c>
      <c r="F311" t="s">
        <v>135</v>
      </c>
      <c r="G311" t="s">
        <v>20</v>
      </c>
      <c r="H311" t="s">
        <v>26</v>
      </c>
      <c r="I311">
        <v>0</v>
      </c>
      <c r="J311" s="5">
        <v>1</v>
      </c>
    </row>
    <row r="312" spans="1:10" x14ac:dyDescent="0.25">
      <c r="A312" t="s">
        <v>9</v>
      </c>
      <c r="B312" t="s">
        <v>77</v>
      </c>
      <c r="C312" t="s">
        <v>278</v>
      </c>
      <c r="D312" t="s">
        <v>24</v>
      </c>
      <c r="E312" t="s">
        <v>155</v>
      </c>
      <c r="F312" t="s">
        <v>169</v>
      </c>
      <c r="G312" t="s">
        <v>20</v>
      </c>
      <c r="H312" t="s">
        <v>26</v>
      </c>
      <c r="I312">
        <v>1</v>
      </c>
      <c r="J312" s="5">
        <v>1</v>
      </c>
    </row>
    <row r="313" spans="1:10" x14ac:dyDescent="0.25">
      <c r="A313" t="s">
        <v>9</v>
      </c>
      <c r="B313" t="s">
        <v>176</v>
      </c>
      <c r="C313" t="s">
        <v>177</v>
      </c>
      <c r="D313" t="s">
        <v>24</v>
      </c>
      <c r="E313" t="s">
        <v>13</v>
      </c>
      <c r="F313" t="s">
        <v>30</v>
      </c>
      <c r="G313" t="s">
        <v>20</v>
      </c>
      <c r="H313" t="s">
        <v>26</v>
      </c>
      <c r="I313">
        <v>1</v>
      </c>
      <c r="J313" s="5">
        <v>1</v>
      </c>
    </row>
    <row r="314" spans="1:10" x14ac:dyDescent="0.25">
      <c r="A314" t="s">
        <v>9</v>
      </c>
      <c r="B314" t="s">
        <v>276</v>
      </c>
      <c r="C314" t="s">
        <v>279</v>
      </c>
      <c r="D314" t="s">
        <v>24</v>
      </c>
      <c r="E314" t="s">
        <v>13</v>
      </c>
      <c r="F314" t="s">
        <v>35</v>
      </c>
      <c r="G314" t="s">
        <v>15</v>
      </c>
      <c r="H314" t="s">
        <v>26</v>
      </c>
      <c r="I314">
        <v>1</v>
      </c>
      <c r="J314" s="5">
        <v>1</v>
      </c>
    </row>
    <row r="315" spans="1:10" x14ac:dyDescent="0.25">
      <c r="A315" t="s">
        <v>9</v>
      </c>
      <c r="B315" t="s">
        <v>189</v>
      </c>
      <c r="C315" t="s">
        <v>280</v>
      </c>
      <c r="D315" t="s">
        <v>24</v>
      </c>
      <c r="E315" t="s">
        <v>34</v>
      </c>
      <c r="F315" t="s">
        <v>82</v>
      </c>
      <c r="G315" t="s">
        <v>20</v>
      </c>
      <c r="H315" t="s">
        <v>36</v>
      </c>
      <c r="I315">
        <v>1</v>
      </c>
      <c r="J315" s="5">
        <v>1</v>
      </c>
    </row>
    <row r="316" spans="1:10" x14ac:dyDescent="0.25">
      <c r="A316" t="s">
        <v>9</v>
      </c>
      <c r="B316" t="s">
        <v>293</v>
      </c>
      <c r="C316" t="s">
        <v>294</v>
      </c>
      <c r="D316" t="s">
        <v>24</v>
      </c>
      <c r="E316" t="s">
        <v>13</v>
      </c>
      <c r="F316" t="s">
        <v>135</v>
      </c>
      <c r="G316" t="s">
        <v>51</v>
      </c>
      <c r="H316" t="s">
        <v>16</v>
      </c>
      <c r="I316">
        <v>0</v>
      </c>
      <c r="J316" s="5">
        <v>1</v>
      </c>
    </row>
    <row r="317" spans="1:10" x14ac:dyDescent="0.25">
      <c r="A317" t="s">
        <v>9</v>
      </c>
      <c r="B317" t="s">
        <v>295</v>
      </c>
      <c r="C317" t="s">
        <v>296</v>
      </c>
      <c r="D317" t="s">
        <v>24</v>
      </c>
      <c r="E317" t="s">
        <v>13</v>
      </c>
      <c r="F317" t="s">
        <v>82</v>
      </c>
      <c r="G317" t="s">
        <v>51</v>
      </c>
      <c r="H317" t="s">
        <v>16</v>
      </c>
      <c r="I317">
        <v>0</v>
      </c>
      <c r="J317" s="5">
        <v>1</v>
      </c>
    </row>
    <row r="318" spans="1:10" x14ac:dyDescent="0.25">
      <c r="A318" t="s">
        <v>9</v>
      </c>
      <c r="B318" t="s">
        <v>297</v>
      </c>
      <c r="C318" t="s">
        <v>298</v>
      </c>
      <c r="D318" t="s">
        <v>24</v>
      </c>
      <c r="E318" t="s">
        <v>13</v>
      </c>
      <c r="F318" t="s">
        <v>82</v>
      </c>
      <c r="G318" t="s">
        <v>51</v>
      </c>
      <c r="H318" t="s">
        <v>16</v>
      </c>
      <c r="I318">
        <v>0</v>
      </c>
      <c r="J318" s="5">
        <v>1</v>
      </c>
    </row>
    <row r="319" spans="1:10" x14ac:dyDescent="0.25">
      <c r="A319" t="s">
        <v>9</v>
      </c>
      <c r="B319" t="s">
        <v>183</v>
      </c>
      <c r="C319" t="s">
        <v>307</v>
      </c>
      <c r="D319" t="s">
        <v>24</v>
      </c>
      <c r="E319" t="s">
        <v>19</v>
      </c>
      <c r="F319" t="s">
        <v>14</v>
      </c>
      <c r="G319" t="s">
        <v>51</v>
      </c>
      <c r="H319" t="s">
        <v>16</v>
      </c>
      <c r="I319">
        <v>1</v>
      </c>
      <c r="J319" s="5">
        <v>1</v>
      </c>
    </row>
    <row r="320" spans="1:10" x14ac:dyDescent="0.25">
      <c r="A320" t="s">
        <v>9</v>
      </c>
      <c r="B320" t="s">
        <v>224</v>
      </c>
      <c r="C320" t="s">
        <v>323</v>
      </c>
      <c r="D320" t="s">
        <v>24</v>
      </c>
      <c r="E320" t="s">
        <v>149</v>
      </c>
      <c r="F320" t="s">
        <v>35</v>
      </c>
      <c r="G320" t="s">
        <v>15</v>
      </c>
      <c r="H320" t="s">
        <v>36</v>
      </c>
      <c r="I320">
        <v>1</v>
      </c>
      <c r="J320" s="5">
        <v>1</v>
      </c>
    </row>
    <row r="321" spans="1:10" x14ac:dyDescent="0.25">
      <c r="A321" t="s">
        <v>9</v>
      </c>
      <c r="B321" t="s">
        <v>344</v>
      </c>
      <c r="C321" t="s">
        <v>345</v>
      </c>
      <c r="D321" t="s">
        <v>24</v>
      </c>
      <c r="E321" t="s">
        <v>13</v>
      </c>
      <c r="F321" t="s">
        <v>14</v>
      </c>
      <c r="G321" t="s">
        <v>20</v>
      </c>
      <c r="H321" t="s">
        <v>26</v>
      </c>
      <c r="I321">
        <v>0</v>
      </c>
      <c r="J321" s="5">
        <v>1</v>
      </c>
    </row>
    <row r="322" spans="1:10" x14ac:dyDescent="0.25">
      <c r="A322" t="s">
        <v>9</v>
      </c>
      <c r="B322" t="s">
        <v>353</v>
      </c>
      <c r="C322" t="s">
        <v>354</v>
      </c>
      <c r="D322" t="s">
        <v>24</v>
      </c>
      <c r="E322" t="s">
        <v>70</v>
      </c>
      <c r="F322" t="s">
        <v>35</v>
      </c>
      <c r="G322" t="s">
        <v>20</v>
      </c>
      <c r="H322" t="s">
        <v>21</v>
      </c>
      <c r="I322">
        <v>1</v>
      </c>
      <c r="J322" s="5">
        <v>1</v>
      </c>
    </row>
    <row r="323" spans="1:10" x14ac:dyDescent="0.25">
      <c r="A323" t="s">
        <v>9</v>
      </c>
      <c r="B323" t="s">
        <v>360</v>
      </c>
      <c r="C323" t="s">
        <v>361</v>
      </c>
      <c r="D323" t="s">
        <v>24</v>
      </c>
      <c r="E323" t="s">
        <v>45</v>
      </c>
      <c r="F323" t="s">
        <v>82</v>
      </c>
      <c r="G323" t="s">
        <v>15</v>
      </c>
      <c r="H323" t="s">
        <v>36</v>
      </c>
      <c r="I323">
        <v>1</v>
      </c>
      <c r="J323" s="5">
        <v>1</v>
      </c>
    </row>
    <row r="324" spans="1:10" x14ac:dyDescent="0.25">
      <c r="A324" t="s">
        <v>9</v>
      </c>
      <c r="B324" t="s">
        <v>362</v>
      </c>
      <c r="C324" t="s">
        <v>363</v>
      </c>
      <c r="D324" t="s">
        <v>24</v>
      </c>
      <c r="E324" t="s">
        <v>13</v>
      </c>
      <c r="F324" t="s">
        <v>63</v>
      </c>
      <c r="G324" t="s">
        <v>31</v>
      </c>
      <c r="H324" t="s">
        <v>16</v>
      </c>
      <c r="I324">
        <v>1</v>
      </c>
      <c r="J324" s="5">
        <v>1</v>
      </c>
    </row>
    <row r="325" spans="1:10" x14ac:dyDescent="0.25">
      <c r="A325" t="s">
        <v>9</v>
      </c>
      <c r="B325" t="s">
        <v>371</v>
      </c>
      <c r="C325" t="s">
        <v>372</v>
      </c>
      <c r="D325" t="s">
        <v>24</v>
      </c>
      <c r="E325" t="s">
        <v>13</v>
      </c>
      <c r="F325" t="s">
        <v>169</v>
      </c>
      <c r="G325" t="s">
        <v>71</v>
      </c>
      <c r="H325" t="s">
        <v>21</v>
      </c>
      <c r="I325">
        <v>1</v>
      </c>
      <c r="J325" s="5">
        <v>1</v>
      </c>
    </row>
    <row r="326" spans="1:10" x14ac:dyDescent="0.25">
      <c r="A326" t="s">
        <v>9</v>
      </c>
      <c r="B326" t="s">
        <v>52</v>
      </c>
      <c r="C326" t="s">
        <v>377</v>
      </c>
      <c r="D326" t="s">
        <v>24</v>
      </c>
      <c r="E326" t="s">
        <v>13</v>
      </c>
      <c r="F326" t="s">
        <v>82</v>
      </c>
      <c r="G326" t="s">
        <v>71</v>
      </c>
      <c r="H326" t="s">
        <v>21</v>
      </c>
      <c r="I326">
        <v>1</v>
      </c>
      <c r="J326" s="5">
        <v>1</v>
      </c>
    </row>
    <row r="327" spans="1:10" x14ac:dyDescent="0.25">
      <c r="A327" t="s">
        <v>9</v>
      </c>
      <c r="B327" t="s">
        <v>379</v>
      </c>
      <c r="C327" t="s">
        <v>380</v>
      </c>
      <c r="D327" t="s">
        <v>24</v>
      </c>
      <c r="E327" t="s">
        <v>19</v>
      </c>
      <c r="F327" t="s">
        <v>14</v>
      </c>
      <c r="G327" t="s">
        <v>15</v>
      </c>
      <c r="H327" t="s">
        <v>26</v>
      </c>
      <c r="I327">
        <v>0</v>
      </c>
      <c r="J327" s="5">
        <v>1</v>
      </c>
    </row>
    <row r="328" spans="1:10" x14ac:dyDescent="0.25">
      <c r="A328" t="s">
        <v>9</v>
      </c>
      <c r="B328" t="s">
        <v>389</v>
      </c>
      <c r="C328" t="s">
        <v>390</v>
      </c>
      <c r="D328" t="s">
        <v>24</v>
      </c>
      <c r="E328" t="s">
        <v>13</v>
      </c>
      <c r="F328" t="s">
        <v>74</v>
      </c>
      <c r="G328" t="s">
        <v>51</v>
      </c>
      <c r="H328" t="s">
        <v>16</v>
      </c>
      <c r="I328">
        <v>0</v>
      </c>
      <c r="J328" s="5">
        <v>1</v>
      </c>
    </row>
    <row r="329" spans="1:10" x14ac:dyDescent="0.25">
      <c r="A329" t="s">
        <v>9</v>
      </c>
      <c r="B329" t="s">
        <v>321</v>
      </c>
      <c r="C329" t="s">
        <v>409</v>
      </c>
      <c r="D329" t="s">
        <v>24</v>
      </c>
      <c r="E329" t="s">
        <v>13</v>
      </c>
      <c r="F329" t="s">
        <v>55</v>
      </c>
      <c r="G329" t="s">
        <v>40</v>
      </c>
      <c r="H329" t="s">
        <v>105</v>
      </c>
      <c r="I329">
        <v>0</v>
      </c>
      <c r="J329" s="5">
        <v>1</v>
      </c>
    </row>
    <row r="330" spans="1:10" x14ac:dyDescent="0.25">
      <c r="A330" t="s">
        <v>9</v>
      </c>
      <c r="B330" t="s">
        <v>430</v>
      </c>
      <c r="C330" t="s">
        <v>431</v>
      </c>
      <c r="D330" t="s">
        <v>24</v>
      </c>
      <c r="E330" t="s">
        <v>13</v>
      </c>
      <c r="F330" t="s">
        <v>82</v>
      </c>
      <c r="G330" t="s">
        <v>71</v>
      </c>
      <c r="H330" t="s">
        <v>21</v>
      </c>
      <c r="I330">
        <v>0</v>
      </c>
      <c r="J330" s="5">
        <v>1</v>
      </c>
    </row>
    <row r="331" spans="1:10" x14ac:dyDescent="0.25">
      <c r="A331" t="s">
        <v>9</v>
      </c>
      <c r="B331" t="s">
        <v>432</v>
      </c>
      <c r="C331" t="s">
        <v>433</v>
      </c>
      <c r="D331" t="s">
        <v>24</v>
      </c>
      <c r="E331" t="s">
        <v>13</v>
      </c>
      <c r="F331" t="s">
        <v>14</v>
      </c>
      <c r="G331" t="s">
        <v>20</v>
      </c>
      <c r="H331" t="s">
        <v>26</v>
      </c>
      <c r="I331">
        <v>1</v>
      </c>
      <c r="J331" s="5">
        <v>1</v>
      </c>
    </row>
    <row r="332" spans="1:10" x14ac:dyDescent="0.25">
      <c r="A332" t="s">
        <v>9</v>
      </c>
      <c r="B332" t="s">
        <v>444</v>
      </c>
      <c r="C332" t="s">
        <v>445</v>
      </c>
      <c r="D332" t="s">
        <v>24</v>
      </c>
      <c r="E332" t="s">
        <v>13</v>
      </c>
      <c r="F332" t="s">
        <v>82</v>
      </c>
      <c r="G332" t="s">
        <v>71</v>
      </c>
      <c r="H332" t="s">
        <v>21</v>
      </c>
      <c r="I332">
        <v>0</v>
      </c>
      <c r="J332" s="5">
        <v>1</v>
      </c>
    </row>
    <row r="333" spans="1:10" x14ac:dyDescent="0.25">
      <c r="A333" t="s">
        <v>9</v>
      </c>
      <c r="B333" t="s">
        <v>265</v>
      </c>
      <c r="C333" t="s">
        <v>79</v>
      </c>
      <c r="D333" t="s">
        <v>24</v>
      </c>
      <c r="E333" t="s">
        <v>13</v>
      </c>
      <c r="F333" t="s">
        <v>82</v>
      </c>
      <c r="G333" t="s">
        <v>71</v>
      </c>
      <c r="H333" t="s">
        <v>21</v>
      </c>
      <c r="I333">
        <v>0</v>
      </c>
      <c r="J333" s="5">
        <v>1</v>
      </c>
    </row>
    <row r="334" spans="1:10" x14ac:dyDescent="0.25">
      <c r="A334" t="s">
        <v>9</v>
      </c>
      <c r="B334" t="s">
        <v>479</v>
      </c>
      <c r="C334" t="s">
        <v>480</v>
      </c>
      <c r="D334" t="s">
        <v>24</v>
      </c>
      <c r="E334" t="s">
        <v>13</v>
      </c>
      <c r="F334" t="s">
        <v>55</v>
      </c>
      <c r="G334" t="s">
        <v>15</v>
      </c>
      <c r="H334" t="s">
        <v>36</v>
      </c>
      <c r="I334">
        <v>1</v>
      </c>
      <c r="J334" s="5">
        <v>1</v>
      </c>
    </row>
    <row r="335" spans="1:10" x14ac:dyDescent="0.25">
      <c r="A335" t="s">
        <v>9</v>
      </c>
      <c r="B335" t="s">
        <v>484</v>
      </c>
      <c r="C335" t="s">
        <v>485</v>
      </c>
      <c r="D335" t="s">
        <v>24</v>
      </c>
      <c r="E335" t="s">
        <v>19</v>
      </c>
      <c r="F335" t="s">
        <v>35</v>
      </c>
      <c r="G335" t="s">
        <v>20</v>
      </c>
      <c r="H335" t="s">
        <v>21</v>
      </c>
      <c r="I335">
        <v>1</v>
      </c>
      <c r="J335" s="5">
        <v>1</v>
      </c>
    </row>
    <row r="336" spans="1:10" x14ac:dyDescent="0.25">
      <c r="A336" t="s">
        <v>9</v>
      </c>
      <c r="B336" t="s">
        <v>486</v>
      </c>
      <c r="C336" t="s">
        <v>487</v>
      </c>
      <c r="D336" t="s">
        <v>24</v>
      </c>
      <c r="E336" t="s">
        <v>19</v>
      </c>
      <c r="F336" t="s">
        <v>74</v>
      </c>
      <c r="G336" t="s">
        <v>20</v>
      </c>
      <c r="H336" t="s">
        <v>21</v>
      </c>
      <c r="I336">
        <v>1</v>
      </c>
      <c r="J336" s="5">
        <v>1</v>
      </c>
    </row>
    <row r="337" spans="1:10" x14ac:dyDescent="0.25">
      <c r="A337" t="s">
        <v>9</v>
      </c>
      <c r="B337" t="s">
        <v>496</v>
      </c>
      <c r="C337" t="s">
        <v>497</v>
      </c>
      <c r="D337" t="s">
        <v>24</v>
      </c>
      <c r="E337" t="s">
        <v>13</v>
      </c>
      <c r="F337" t="s">
        <v>169</v>
      </c>
      <c r="G337" t="s">
        <v>51</v>
      </c>
      <c r="H337" t="s">
        <v>16</v>
      </c>
      <c r="I337">
        <v>0</v>
      </c>
      <c r="J337" s="5">
        <v>1</v>
      </c>
    </row>
    <row r="338" spans="1:10" x14ac:dyDescent="0.25">
      <c r="A338" t="s">
        <v>9</v>
      </c>
      <c r="B338" t="s">
        <v>502</v>
      </c>
      <c r="C338" t="s">
        <v>503</v>
      </c>
      <c r="D338" t="s">
        <v>24</v>
      </c>
      <c r="E338" t="s">
        <v>13</v>
      </c>
      <c r="F338" t="s">
        <v>135</v>
      </c>
      <c r="G338" t="s">
        <v>504</v>
      </c>
      <c r="H338" t="s">
        <v>36</v>
      </c>
      <c r="I338">
        <v>1</v>
      </c>
      <c r="J338" s="5">
        <v>1</v>
      </c>
    </row>
    <row r="339" spans="1:10" x14ac:dyDescent="0.25">
      <c r="A339" t="s">
        <v>9</v>
      </c>
      <c r="B339" t="s">
        <v>77</v>
      </c>
      <c r="C339" t="s">
        <v>505</v>
      </c>
      <c r="D339" t="s">
        <v>24</v>
      </c>
      <c r="E339" t="s">
        <v>13</v>
      </c>
      <c r="F339" t="s">
        <v>35</v>
      </c>
      <c r="G339" t="s">
        <v>108</v>
      </c>
      <c r="H339" t="s">
        <v>16</v>
      </c>
      <c r="I339">
        <v>1</v>
      </c>
      <c r="J339" s="5">
        <v>1</v>
      </c>
    </row>
    <row r="340" spans="1:10" x14ac:dyDescent="0.25">
      <c r="A340" t="s">
        <v>9</v>
      </c>
      <c r="B340" t="s">
        <v>513</v>
      </c>
      <c r="C340" t="s">
        <v>514</v>
      </c>
      <c r="D340" t="s">
        <v>24</v>
      </c>
      <c r="E340" t="s">
        <v>13</v>
      </c>
      <c r="F340" t="s">
        <v>135</v>
      </c>
      <c r="G340" t="s">
        <v>504</v>
      </c>
      <c r="H340" t="s">
        <v>36</v>
      </c>
      <c r="I340">
        <v>1</v>
      </c>
      <c r="J340" s="5">
        <v>1</v>
      </c>
    </row>
    <row r="341" spans="1:10" x14ac:dyDescent="0.25">
      <c r="A341" t="s">
        <v>9</v>
      </c>
      <c r="B341" t="s">
        <v>133</v>
      </c>
      <c r="C341" t="s">
        <v>516</v>
      </c>
      <c r="D341" t="s">
        <v>24</v>
      </c>
      <c r="E341" t="s">
        <v>13</v>
      </c>
      <c r="F341" t="s">
        <v>63</v>
      </c>
      <c r="G341" t="s">
        <v>108</v>
      </c>
      <c r="H341" t="s">
        <v>16</v>
      </c>
      <c r="I341">
        <v>1</v>
      </c>
      <c r="J341" s="5">
        <v>1</v>
      </c>
    </row>
    <row r="342" spans="1:10" x14ac:dyDescent="0.25">
      <c r="A342" t="s">
        <v>9</v>
      </c>
      <c r="B342" t="s">
        <v>459</v>
      </c>
      <c r="C342" t="s">
        <v>523</v>
      </c>
      <c r="D342" t="s">
        <v>24</v>
      </c>
      <c r="E342" t="s">
        <v>13</v>
      </c>
      <c r="F342" t="s">
        <v>82</v>
      </c>
      <c r="G342" t="s">
        <v>20</v>
      </c>
      <c r="H342" t="s">
        <v>26</v>
      </c>
      <c r="I342">
        <v>1</v>
      </c>
      <c r="J342" s="5">
        <v>1</v>
      </c>
    </row>
    <row r="343" spans="1:10" x14ac:dyDescent="0.25">
      <c r="A343" t="s">
        <v>9</v>
      </c>
      <c r="B343" t="s">
        <v>147</v>
      </c>
      <c r="C343" t="s">
        <v>534</v>
      </c>
      <c r="D343" t="s">
        <v>24</v>
      </c>
      <c r="E343" t="s">
        <v>226</v>
      </c>
      <c r="F343" t="s">
        <v>135</v>
      </c>
      <c r="G343" t="s">
        <v>15</v>
      </c>
      <c r="H343" t="s">
        <v>36</v>
      </c>
      <c r="I343">
        <v>1</v>
      </c>
      <c r="J343" s="5">
        <v>1</v>
      </c>
    </row>
    <row r="344" spans="1:10" x14ac:dyDescent="0.25">
      <c r="A344" t="s">
        <v>9</v>
      </c>
      <c r="B344" t="s">
        <v>561</v>
      </c>
      <c r="C344" t="s">
        <v>562</v>
      </c>
      <c r="D344" t="s">
        <v>24</v>
      </c>
      <c r="E344" t="s">
        <v>226</v>
      </c>
      <c r="F344" t="s">
        <v>74</v>
      </c>
      <c r="G344" t="s">
        <v>15</v>
      </c>
      <c r="H344" t="s">
        <v>36</v>
      </c>
      <c r="I344">
        <v>1</v>
      </c>
      <c r="J344" s="5">
        <v>1</v>
      </c>
    </row>
    <row r="345" spans="1:10" x14ac:dyDescent="0.25">
      <c r="A345" t="s">
        <v>9</v>
      </c>
      <c r="B345" t="s">
        <v>565</v>
      </c>
      <c r="C345" t="s">
        <v>566</v>
      </c>
      <c r="D345" t="s">
        <v>24</v>
      </c>
      <c r="E345" t="s">
        <v>226</v>
      </c>
      <c r="F345" t="s">
        <v>30</v>
      </c>
      <c r="G345" t="s">
        <v>71</v>
      </c>
      <c r="H345" t="s">
        <v>36</v>
      </c>
      <c r="I345">
        <v>0</v>
      </c>
      <c r="J345" s="5">
        <v>1</v>
      </c>
    </row>
    <row r="346" spans="1:10" x14ac:dyDescent="0.25">
      <c r="A346" t="s">
        <v>9</v>
      </c>
      <c r="B346" t="s">
        <v>576</v>
      </c>
      <c r="C346" t="s">
        <v>577</v>
      </c>
      <c r="D346" t="s">
        <v>24</v>
      </c>
      <c r="E346" t="s">
        <v>226</v>
      </c>
      <c r="F346" t="s">
        <v>74</v>
      </c>
      <c r="G346" t="s">
        <v>20</v>
      </c>
      <c r="H346" t="s">
        <v>21</v>
      </c>
      <c r="I346">
        <v>0</v>
      </c>
      <c r="J346" s="5">
        <v>1</v>
      </c>
    </row>
    <row r="347" spans="1:10" x14ac:dyDescent="0.25">
      <c r="A347" t="s">
        <v>9</v>
      </c>
      <c r="B347" t="s">
        <v>321</v>
      </c>
      <c r="C347" t="s">
        <v>409</v>
      </c>
      <c r="D347" t="s">
        <v>24</v>
      </c>
      <c r="E347" t="s">
        <v>13</v>
      </c>
      <c r="F347" t="s">
        <v>55</v>
      </c>
      <c r="G347" t="s">
        <v>40</v>
      </c>
      <c r="H347" t="s">
        <v>105</v>
      </c>
      <c r="I347">
        <v>0</v>
      </c>
      <c r="J347" s="5">
        <v>1</v>
      </c>
    </row>
    <row r="348" spans="1:10" x14ac:dyDescent="0.25">
      <c r="A348" t="s">
        <v>9</v>
      </c>
      <c r="B348" t="s">
        <v>588</v>
      </c>
      <c r="C348" t="s">
        <v>589</v>
      </c>
      <c r="D348" t="s">
        <v>24</v>
      </c>
      <c r="E348" t="s">
        <v>155</v>
      </c>
      <c r="F348" t="s">
        <v>82</v>
      </c>
      <c r="G348" t="s">
        <v>40</v>
      </c>
      <c r="H348" t="s">
        <v>41</v>
      </c>
      <c r="I348">
        <v>0</v>
      </c>
      <c r="J348" s="5">
        <v>1</v>
      </c>
    </row>
    <row r="349" spans="1:10" x14ac:dyDescent="0.25">
      <c r="A349" t="s">
        <v>9</v>
      </c>
      <c r="B349" t="s">
        <v>366</v>
      </c>
      <c r="C349" t="s">
        <v>288</v>
      </c>
      <c r="D349" t="s">
        <v>24</v>
      </c>
      <c r="E349" t="s">
        <v>13</v>
      </c>
      <c r="F349" t="s">
        <v>74</v>
      </c>
      <c r="G349" t="s">
        <v>71</v>
      </c>
      <c r="H349" t="s">
        <v>21</v>
      </c>
      <c r="I349">
        <v>0</v>
      </c>
      <c r="J349" s="5">
        <v>1</v>
      </c>
    </row>
    <row r="350" spans="1:10" x14ac:dyDescent="0.25">
      <c r="A350" t="s">
        <v>9</v>
      </c>
      <c r="B350" t="s">
        <v>590</v>
      </c>
      <c r="C350" t="s">
        <v>591</v>
      </c>
      <c r="D350" t="s">
        <v>24</v>
      </c>
      <c r="E350" t="s">
        <v>155</v>
      </c>
      <c r="F350" t="s">
        <v>82</v>
      </c>
      <c r="G350" t="s">
        <v>40</v>
      </c>
      <c r="H350" t="s">
        <v>41</v>
      </c>
      <c r="I350">
        <v>0</v>
      </c>
      <c r="J350" s="5">
        <v>1</v>
      </c>
    </row>
    <row r="351" spans="1:10" x14ac:dyDescent="0.25">
      <c r="A351" t="s">
        <v>9</v>
      </c>
      <c r="B351" t="s">
        <v>601</v>
      </c>
      <c r="C351" t="s">
        <v>602</v>
      </c>
      <c r="D351" t="s">
        <v>24</v>
      </c>
      <c r="E351" t="s">
        <v>13</v>
      </c>
      <c r="F351" t="s">
        <v>82</v>
      </c>
      <c r="G351" t="s">
        <v>71</v>
      </c>
      <c r="H351" t="s">
        <v>26</v>
      </c>
      <c r="I351">
        <v>1</v>
      </c>
      <c r="J351" s="5">
        <v>1</v>
      </c>
    </row>
    <row r="352" spans="1:10" x14ac:dyDescent="0.25">
      <c r="A352" t="s">
        <v>9</v>
      </c>
      <c r="B352" t="s">
        <v>605</v>
      </c>
      <c r="C352" t="s">
        <v>606</v>
      </c>
      <c r="D352" t="s">
        <v>24</v>
      </c>
      <c r="E352" t="s">
        <v>13</v>
      </c>
      <c r="F352" t="s">
        <v>82</v>
      </c>
      <c r="G352" t="s">
        <v>71</v>
      </c>
      <c r="H352" t="s">
        <v>26</v>
      </c>
      <c r="I352">
        <v>1</v>
      </c>
      <c r="J352" s="5">
        <v>1</v>
      </c>
    </row>
    <row r="353" spans="1:10" x14ac:dyDescent="0.25">
      <c r="A353" t="s">
        <v>9</v>
      </c>
      <c r="B353" t="s">
        <v>502</v>
      </c>
      <c r="C353" t="s">
        <v>609</v>
      </c>
      <c r="D353" t="s">
        <v>24</v>
      </c>
      <c r="E353" t="s">
        <v>13</v>
      </c>
      <c r="F353" t="s">
        <v>82</v>
      </c>
      <c r="G353" t="s">
        <v>71</v>
      </c>
      <c r="H353" t="s">
        <v>26</v>
      </c>
      <c r="I353">
        <v>1</v>
      </c>
      <c r="J353" s="5">
        <v>1</v>
      </c>
    </row>
    <row r="354" spans="1:10" x14ac:dyDescent="0.25">
      <c r="A354" t="s">
        <v>9</v>
      </c>
      <c r="B354" t="s">
        <v>42</v>
      </c>
      <c r="C354" t="s">
        <v>611</v>
      </c>
      <c r="D354" t="s">
        <v>24</v>
      </c>
      <c r="E354" t="s">
        <v>13</v>
      </c>
      <c r="F354" t="s">
        <v>55</v>
      </c>
      <c r="G354" t="s">
        <v>71</v>
      </c>
      <c r="H354" t="s">
        <v>21</v>
      </c>
      <c r="I354">
        <v>0</v>
      </c>
      <c r="J354" s="5">
        <v>1</v>
      </c>
    </row>
    <row r="355" spans="1:10" x14ac:dyDescent="0.25">
      <c r="A355" t="s">
        <v>9</v>
      </c>
      <c r="B355" t="s">
        <v>612</v>
      </c>
      <c r="C355" t="s">
        <v>613</v>
      </c>
      <c r="D355" t="s">
        <v>24</v>
      </c>
      <c r="E355" t="s">
        <v>13</v>
      </c>
      <c r="F355" t="s">
        <v>55</v>
      </c>
      <c r="G355" t="s">
        <v>71</v>
      </c>
      <c r="H355" t="s">
        <v>21</v>
      </c>
      <c r="I355">
        <v>0</v>
      </c>
      <c r="J355" s="5">
        <v>1</v>
      </c>
    </row>
    <row r="356" spans="1:10" x14ac:dyDescent="0.25">
      <c r="A356" t="s">
        <v>9</v>
      </c>
      <c r="B356" t="s">
        <v>618</v>
      </c>
      <c r="C356" t="s">
        <v>619</v>
      </c>
      <c r="D356" t="s">
        <v>24</v>
      </c>
      <c r="E356" t="s">
        <v>13</v>
      </c>
      <c r="F356" t="s">
        <v>135</v>
      </c>
      <c r="G356" t="s">
        <v>15</v>
      </c>
      <c r="H356" t="s">
        <v>36</v>
      </c>
      <c r="I356">
        <v>0</v>
      </c>
      <c r="J356" s="5">
        <v>1</v>
      </c>
    </row>
    <row r="357" spans="1:10" x14ac:dyDescent="0.25">
      <c r="A357" t="s">
        <v>9</v>
      </c>
      <c r="B357" t="s">
        <v>147</v>
      </c>
      <c r="C357" t="s">
        <v>635</v>
      </c>
      <c r="D357" t="s">
        <v>24</v>
      </c>
      <c r="E357" t="s">
        <v>19</v>
      </c>
      <c r="F357" t="s">
        <v>135</v>
      </c>
      <c r="G357" t="s">
        <v>15</v>
      </c>
      <c r="H357" t="s">
        <v>36</v>
      </c>
      <c r="I357">
        <v>0</v>
      </c>
      <c r="J357" s="5">
        <v>1</v>
      </c>
    </row>
    <row r="358" spans="1:10" x14ac:dyDescent="0.25">
      <c r="A358" t="s">
        <v>9</v>
      </c>
      <c r="B358" t="s">
        <v>49</v>
      </c>
      <c r="C358" t="s">
        <v>639</v>
      </c>
      <c r="D358" t="s">
        <v>24</v>
      </c>
      <c r="E358" t="s">
        <v>13</v>
      </c>
      <c r="F358" t="s">
        <v>135</v>
      </c>
      <c r="G358" t="s">
        <v>15</v>
      </c>
      <c r="H358" t="s">
        <v>26</v>
      </c>
      <c r="I358">
        <v>0</v>
      </c>
      <c r="J358" s="5">
        <v>1</v>
      </c>
    </row>
    <row r="359" spans="1:10" x14ac:dyDescent="0.25">
      <c r="A359" t="s">
        <v>9</v>
      </c>
      <c r="B359" t="s">
        <v>106</v>
      </c>
      <c r="C359" t="s">
        <v>640</v>
      </c>
      <c r="D359" t="s">
        <v>24</v>
      </c>
      <c r="E359" t="s">
        <v>19</v>
      </c>
      <c r="F359" t="s">
        <v>135</v>
      </c>
      <c r="G359" t="s">
        <v>15</v>
      </c>
      <c r="H359" t="s">
        <v>36</v>
      </c>
      <c r="I359">
        <v>0</v>
      </c>
      <c r="J359" s="5">
        <v>1</v>
      </c>
    </row>
    <row r="360" spans="1:10" x14ac:dyDescent="0.25">
      <c r="A360" t="s">
        <v>9</v>
      </c>
      <c r="B360" t="s">
        <v>642</v>
      </c>
      <c r="C360" t="s">
        <v>643</v>
      </c>
      <c r="D360" t="s">
        <v>24</v>
      </c>
      <c r="E360" t="s">
        <v>13</v>
      </c>
      <c r="F360" t="s">
        <v>135</v>
      </c>
      <c r="G360" t="s">
        <v>20</v>
      </c>
      <c r="H360" t="s">
        <v>36</v>
      </c>
      <c r="I360">
        <v>0</v>
      </c>
      <c r="J360" s="5">
        <v>1</v>
      </c>
    </row>
    <row r="361" spans="1:10" x14ac:dyDescent="0.25">
      <c r="A361" t="s">
        <v>9</v>
      </c>
      <c r="B361" t="s">
        <v>644</v>
      </c>
      <c r="C361" t="s">
        <v>645</v>
      </c>
      <c r="D361" t="s">
        <v>24</v>
      </c>
      <c r="E361" t="s">
        <v>19</v>
      </c>
      <c r="F361" t="s">
        <v>169</v>
      </c>
      <c r="G361" t="s">
        <v>15</v>
      </c>
      <c r="H361" t="s">
        <v>26</v>
      </c>
      <c r="I361">
        <v>1</v>
      </c>
      <c r="J361" s="5">
        <v>1</v>
      </c>
    </row>
    <row r="362" spans="1:10" x14ac:dyDescent="0.25">
      <c r="A362" t="s">
        <v>9</v>
      </c>
      <c r="B362" t="s">
        <v>281</v>
      </c>
      <c r="C362" t="s">
        <v>647</v>
      </c>
      <c r="D362" t="s">
        <v>24</v>
      </c>
      <c r="E362" t="s">
        <v>70</v>
      </c>
      <c r="F362" t="s">
        <v>55</v>
      </c>
      <c r="G362" t="s">
        <v>40</v>
      </c>
      <c r="H362" t="s">
        <v>236</v>
      </c>
      <c r="I362">
        <v>0</v>
      </c>
      <c r="J362" s="5">
        <v>1</v>
      </c>
    </row>
    <row r="363" spans="1:10" x14ac:dyDescent="0.25">
      <c r="A363" t="s">
        <v>9</v>
      </c>
      <c r="B363" t="s">
        <v>289</v>
      </c>
      <c r="C363" t="s">
        <v>675</v>
      </c>
      <c r="D363" t="s">
        <v>24</v>
      </c>
      <c r="E363" t="s">
        <v>19</v>
      </c>
      <c r="F363" t="s">
        <v>55</v>
      </c>
      <c r="G363" t="s">
        <v>15</v>
      </c>
      <c r="H363" t="s">
        <v>36</v>
      </c>
      <c r="I363">
        <v>1</v>
      </c>
      <c r="J363" s="5">
        <v>1</v>
      </c>
    </row>
    <row r="364" spans="1:10" x14ac:dyDescent="0.25">
      <c r="A364" t="s">
        <v>9</v>
      </c>
      <c r="B364" t="s">
        <v>224</v>
      </c>
      <c r="C364" t="s">
        <v>689</v>
      </c>
      <c r="D364" t="s">
        <v>24</v>
      </c>
      <c r="E364" t="s">
        <v>149</v>
      </c>
      <c r="F364" t="s">
        <v>35</v>
      </c>
      <c r="G364" t="s">
        <v>15</v>
      </c>
      <c r="H364" t="s">
        <v>36</v>
      </c>
      <c r="I364">
        <v>1</v>
      </c>
      <c r="J364" s="5">
        <v>1</v>
      </c>
    </row>
    <row r="365" spans="1:10" x14ac:dyDescent="0.25">
      <c r="A365" t="s">
        <v>9</v>
      </c>
      <c r="B365" t="s">
        <v>99</v>
      </c>
      <c r="C365" t="s">
        <v>691</v>
      </c>
      <c r="D365" t="s">
        <v>24</v>
      </c>
      <c r="E365" t="s">
        <v>13</v>
      </c>
      <c r="F365" t="s">
        <v>35</v>
      </c>
      <c r="G365" t="s">
        <v>71</v>
      </c>
      <c r="H365" t="s">
        <v>21</v>
      </c>
      <c r="I365">
        <v>1</v>
      </c>
      <c r="J365" s="5">
        <v>1</v>
      </c>
    </row>
    <row r="366" spans="1:10" x14ac:dyDescent="0.25">
      <c r="A366" t="s">
        <v>9</v>
      </c>
      <c r="B366" t="s">
        <v>353</v>
      </c>
      <c r="C366" t="s">
        <v>705</v>
      </c>
      <c r="D366" t="s">
        <v>24</v>
      </c>
      <c r="E366" t="s">
        <v>19</v>
      </c>
      <c r="F366" t="s">
        <v>35</v>
      </c>
      <c r="G366" t="s">
        <v>15</v>
      </c>
      <c r="H366" t="s">
        <v>36</v>
      </c>
      <c r="I366">
        <v>1</v>
      </c>
      <c r="J366" s="5">
        <v>1</v>
      </c>
    </row>
    <row r="367" spans="1:10" x14ac:dyDescent="0.25">
      <c r="A367" t="s">
        <v>9</v>
      </c>
      <c r="B367" t="s">
        <v>723</v>
      </c>
      <c r="C367" t="s">
        <v>724</v>
      </c>
      <c r="D367" t="s">
        <v>24</v>
      </c>
      <c r="E367" t="s">
        <v>13</v>
      </c>
      <c r="F367" t="s">
        <v>30</v>
      </c>
      <c r="G367" t="s">
        <v>108</v>
      </c>
      <c r="H367" t="s">
        <v>16</v>
      </c>
      <c r="I367">
        <v>1</v>
      </c>
      <c r="J367" s="5">
        <v>1</v>
      </c>
    </row>
    <row r="368" spans="1:10" x14ac:dyDescent="0.25">
      <c r="A368" t="s">
        <v>9</v>
      </c>
      <c r="B368" t="s">
        <v>139</v>
      </c>
      <c r="C368" t="s">
        <v>727</v>
      </c>
      <c r="D368" t="s">
        <v>24</v>
      </c>
      <c r="E368" t="s">
        <v>70</v>
      </c>
      <c r="F368" t="s">
        <v>35</v>
      </c>
      <c r="G368" t="s">
        <v>51</v>
      </c>
      <c r="H368" t="s">
        <v>21</v>
      </c>
      <c r="I368">
        <v>1</v>
      </c>
      <c r="J368" s="5">
        <v>1</v>
      </c>
    </row>
    <row r="369" spans="1:10" x14ac:dyDescent="0.25">
      <c r="A369" t="s">
        <v>9</v>
      </c>
      <c r="B369" t="s">
        <v>731</v>
      </c>
      <c r="C369" t="s">
        <v>732</v>
      </c>
      <c r="D369" t="s">
        <v>24</v>
      </c>
      <c r="E369" t="s">
        <v>13</v>
      </c>
      <c r="F369" t="s">
        <v>74</v>
      </c>
      <c r="G369" t="s">
        <v>40</v>
      </c>
      <c r="H369" t="s">
        <v>105</v>
      </c>
      <c r="I369">
        <v>0</v>
      </c>
      <c r="J369" s="5">
        <v>1</v>
      </c>
    </row>
    <row r="370" spans="1:10" x14ac:dyDescent="0.25">
      <c r="A370" t="s">
        <v>9</v>
      </c>
      <c r="B370" t="s">
        <v>224</v>
      </c>
      <c r="C370" t="s">
        <v>757</v>
      </c>
      <c r="D370" t="s">
        <v>24</v>
      </c>
      <c r="E370" t="s">
        <v>13</v>
      </c>
      <c r="F370" t="s">
        <v>55</v>
      </c>
      <c r="G370" t="s">
        <v>20</v>
      </c>
      <c r="H370" t="s">
        <v>26</v>
      </c>
      <c r="I370">
        <v>1</v>
      </c>
      <c r="J370" s="5">
        <v>1</v>
      </c>
    </row>
    <row r="371" spans="1:10" x14ac:dyDescent="0.25">
      <c r="A371" t="s">
        <v>9</v>
      </c>
      <c r="B371" t="s">
        <v>768</v>
      </c>
      <c r="C371" t="s">
        <v>769</v>
      </c>
      <c r="D371" t="s">
        <v>24</v>
      </c>
      <c r="E371" t="s">
        <v>13</v>
      </c>
      <c r="F371" t="s">
        <v>74</v>
      </c>
      <c r="G371" t="s">
        <v>20</v>
      </c>
      <c r="H371" t="s">
        <v>26</v>
      </c>
      <c r="I371">
        <v>1</v>
      </c>
      <c r="J371" s="5">
        <v>1</v>
      </c>
    </row>
    <row r="372" spans="1:10" x14ac:dyDescent="0.25">
      <c r="A372" t="s">
        <v>9</v>
      </c>
      <c r="B372" t="s">
        <v>729</v>
      </c>
      <c r="C372" t="s">
        <v>771</v>
      </c>
      <c r="D372" t="s">
        <v>24</v>
      </c>
      <c r="E372" t="s">
        <v>13</v>
      </c>
      <c r="F372" t="s">
        <v>35</v>
      </c>
      <c r="G372" t="s">
        <v>20</v>
      </c>
      <c r="H372" t="s">
        <v>26</v>
      </c>
      <c r="I372">
        <v>1</v>
      </c>
      <c r="J372" s="5">
        <v>1</v>
      </c>
    </row>
    <row r="373" spans="1:10" x14ac:dyDescent="0.25">
      <c r="A373" t="s">
        <v>9</v>
      </c>
      <c r="B373" t="s">
        <v>774</v>
      </c>
      <c r="C373" t="s">
        <v>775</v>
      </c>
      <c r="D373" t="s">
        <v>24</v>
      </c>
      <c r="E373" t="s">
        <v>13</v>
      </c>
      <c r="F373" t="s">
        <v>82</v>
      </c>
      <c r="G373" t="s">
        <v>71</v>
      </c>
      <c r="H373" t="s">
        <v>21</v>
      </c>
      <c r="I373">
        <v>1</v>
      </c>
      <c r="J373" s="5">
        <v>1</v>
      </c>
    </row>
    <row r="374" spans="1:10" x14ac:dyDescent="0.25">
      <c r="A374" t="s">
        <v>9</v>
      </c>
      <c r="B374" t="s">
        <v>787</v>
      </c>
      <c r="C374" t="s">
        <v>788</v>
      </c>
      <c r="D374" t="s">
        <v>24</v>
      </c>
      <c r="E374" t="s">
        <v>13</v>
      </c>
      <c r="F374" t="s">
        <v>63</v>
      </c>
      <c r="G374" t="s">
        <v>51</v>
      </c>
      <c r="H374" t="s">
        <v>16</v>
      </c>
      <c r="I374">
        <v>0</v>
      </c>
      <c r="J374" s="5">
        <v>1</v>
      </c>
    </row>
    <row r="375" spans="1:10" x14ac:dyDescent="0.25">
      <c r="A375" t="s">
        <v>9</v>
      </c>
      <c r="B375" t="s">
        <v>189</v>
      </c>
      <c r="C375" t="s">
        <v>832</v>
      </c>
      <c r="D375" t="s">
        <v>24</v>
      </c>
      <c r="E375" t="s">
        <v>13</v>
      </c>
      <c r="F375" t="s">
        <v>14</v>
      </c>
      <c r="G375" t="s">
        <v>15</v>
      </c>
      <c r="H375" t="s">
        <v>26</v>
      </c>
      <c r="I375">
        <v>1</v>
      </c>
      <c r="J375" s="5">
        <v>1</v>
      </c>
    </row>
    <row r="376" spans="1:10" x14ac:dyDescent="0.25">
      <c r="A376" t="s">
        <v>9</v>
      </c>
      <c r="B376" t="s">
        <v>529</v>
      </c>
      <c r="C376" t="s">
        <v>833</v>
      </c>
      <c r="D376" t="s">
        <v>24</v>
      </c>
      <c r="E376" t="s">
        <v>13</v>
      </c>
      <c r="F376" t="s">
        <v>130</v>
      </c>
      <c r="G376" t="s">
        <v>20</v>
      </c>
      <c r="H376" t="s">
        <v>26</v>
      </c>
      <c r="I376">
        <v>1</v>
      </c>
      <c r="J376" s="5">
        <v>1</v>
      </c>
    </row>
    <row r="377" spans="1:10" x14ac:dyDescent="0.25">
      <c r="A377" t="s">
        <v>9</v>
      </c>
      <c r="B377" t="s">
        <v>582</v>
      </c>
      <c r="C377" t="s">
        <v>841</v>
      </c>
      <c r="D377" t="s">
        <v>24</v>
      </c>
      <c r="E377" t="s">
        <v>34</v>
      </c>
      <c r="F377" t="s">
        <v>35</v>
      </c>
      <c r="G377" t="s">
        <v>15</v>
      </c>
      <c r="H377" t="s">
        <v>26</v>
      </c>
      <c r="I377">
        <v>0</v>
      </c>
      <c r="J377" s="5">
        <v>1</v>
      </c>
    </row>
    <row r="378" spans="1:10" x14ac:dyDescent="0.25">
      <c r="A378" t="s">
        <v>9</v>
      </c>
      <c r="B378" t="s">
        <v>844</v>
      </c>
      <c r="C378" t="s">
        <v>845</v>
      </c>
      <c r="D378" t="s">
        <v>24</v>
      </c>
      <c r="E378" t="s">
        <v>13</v>
      </c>
      <c r="F378" t="s">
        <v>74</v>
      </c>
      <c r="G378" t="s">
        <v>20</v>
      </c>
      <c r="H378" t="s">
        <v>26</v>
      </c>
      <c r="I378">
        <v>1</v>
      </c>
      <c r="J378" s="5">
        <v>1</v>
      </c>
    </row>
    <row r="379" spans="1:10" x14ac:dyDescent="0.25">
      <c r="A379" t="s">
        <v>9</v>
      </c>
      <c r="B379" t="s">
        <v>259</v>
      </c>
      <c r="C379" t="s">
        <v>847</v>
      </c>
      <c r="D379" t="s">
        <v>24</v>
      </c>
      <c r="E379" t="s">
        <v>13</v>
      </c>
      <c r="F379" t="s">
        <v>135</v>
      </c>
      <c r="G379" t="s">
        <v>15</v>
      </c>
      <c r="H379" t="s">
        <v>36</v>
      </c>
      <c r="I379">
        <v>1</v>
      </c>
      <c r="J379" s="5">
        <v>1</v>
      </c>
    </row>
    <row r="380" spans="1:10" x14ac:dyDescent="0.25">
      <c r="A380" t="s">
        <v>9</v>
      </c>
      <c r="B380" t="s">
        <v>857</v>
      </c>
      <c r="C380" t="s">
        <v>537</v>
      </c>
      <c r="D380" t="s">
        <v>24</v>
      </c>
      <c r="E380" t="s">
        <v>34</v>
      </c>
      <c r="F380" t="s">
        <v>74</v>
      </c>
      <c r="G380" t="s">
        <v>15</v>
      </c>
      <c r="H380" t="s">
        <v>36</v>
      </c>
      <c r="I380">
        <v>1</v>
      </c>
      <c r="J380" s="5">
        <v>1</v>
      </c>
    </row>
    <row r="381" spans="1:10" x14ac:dyDescent="0.25">
      <c r="A381" t="s">
        <v>9</v>
      </c>
      <c r="B381" t="s">
        <v>858</v>
      </c>
      <c r="C381" t="s">
        <v>370</v>
      </c>
      <c r="D381" t="s">
        <v>24</v>
      </c>
      <c r="E381" t="s">
        <v>13</v>
      </c>
      <c r="F381" t="s">
        <v>48</v>
      </c>
      <c r="G381" t="s">
        <v>31</v>
      </c>
      <c r="H381" t="s">
        <v>16</v>
      </c>
      <c r="I381">
        <v>1</v>
      </c>
      <c r="J381" s="5">
        <v>1</v>
      </c>
    </row>
    <row r="382" spans="1:10" x14ac:dyDescent="0.25">
      <c r="A382" t="s">
        <v>9</v>
      </c>
      <c r="B382" t="s">
        <v>183</v>
      </c>
      <c r="C382" t="s">
        <v>874</v>
      </c>
      <c r="D382" t="s">
        <v>24</v>
      </c>
      <c r="E382" t="s">
        <v>13</v>
      </c>
      <c r="F382" t="s">
        <v>135</v>
      </c>
      <c r="G382" t="s">
        <v>504</v>
      </c>
      <c r="H382" t="s">
        <v>36</v>
      </c>
      <c r="I382">
        <v>1</v>
      </c>
      <c r="J382" s="5">
        <v>1</v>
      </c>
    </row>
    <row r="383" spans="1:10" x14ac:dyDescent="0.25">
      <c r="A383" t="s">
        <v>9</v>
      </c>
      <c r="B383" t="s">
        <v>884</v>
      </c>
      <c r="C383" t="s">
        <v>606</v>
      </c>
      <c r="D383" t="s">
        <v>24</v>
      </c>
      <c r="E383" t="s">
        <v>13</v>
      </c>
      <c r="F383" t="s">
        <v>169</v>
      </c>
      <c r="G383" t="s">
        <v>20</v>
      </c>
      <c r="H383" t="s">
        <v>26</v>
      </c>
      <c r="I383">
        <v>1</v>
      </c>
      <c r="J383" s="5">
        <v>1</v>
      </c>
    </row>
    <row r="384" spans="1:10" x14ac:dyDescent="0.25">
      <c r="A384" t="s">
        <v>9</v>
      </c>
      <c r="B384" t="s">
        <v>224</v>
      </c>
      <c r="C384" t="s">
        <v>885</v>
      </c>
      <c r="D384" t="s">
        <v>24</v>
      </c>
      <c r="E384" t="s">
        <v>19</v>
      </c>
      <c r="F384" t="s">
        <v>35</v>
      </c>
      <c r="G384" t="s">
        <v>15</v>
      </c>
      <c r="H384" t="s">
        <v>26</v>
      </c>
      <c r="I384">
        <v>1</v>
      </c>
      <c r="J384" s="5">
        <v>1</v>
      </c>
    </row>
    <row r="385" spans="1:10" x14ac:dyDescent="0.25">
      <c r="A385" t="s">
        <v>9</v>
      </c>
      <c r="B385" t="s">
        <v>42</v>
      </c>
      <c r="C385" t="s">
        <v>68</v>
      </c>
      <c r="D385" t="s">
        <v>69</v>
      </c>
      <c r="E385" t="s">
        <v>70</v>
      </c>
      <c r="F385" t="s">
        <v>35</v>
      </c>
      <c r="G385" t="s">
        <v>71</v>
      </c>
      <c r="H385" t="s">
        <v>21</v>
      </c>
      <c r="I385">
        <v>1</v>
      </c>
      <c r="J385" s="5">
        <v>1</v>
      </c>
    </row>
    <row r="386" spans="1:10" x14ac:dyDescent="0.25">
      <c r="A386" t="s">
        <v>9</v>
      </c>
      <c r="B386" t="s">
        <v>116</v>
      </c>
      <c r="C386" t="s">
        <v>117</v>
      </c>
      <c r="D386" t="s">
        <v>69</v>
      </c>
      <c r="E386" t="s">
        <v>34</v>
      </c>
      <c r="F386" t="s">
        <v>55</v>
      </c>
      <c r="G386" t="s">
        <v>20</v>
      </c>
      <c r="H386" t="s">
        <v>21</v>
      </c>
      <c r="I386">
        <v>1</v>
      </c>
      <c r="J386" s="5">
        <v>1</v>
      </c>
    </row>
    <row r="387" spans="1:10" x14ac:dyDescent="0.25">
      <c r="A387" t="s">
        <v>9</v>
      </c>
      <c r="B387" t="s">
        <v>179</v>
      </c>
      <c r="C387" t="s">
        <v>180</v>
      </c>
      <c r="D387" t="s">
        <v>69</v>
      </c>
      <c r="E387" t="s">
        <v>149</v>
      </c>
      <c r="F387" t="s">
        <v>82</v>
      </c>
      <c r="G387" t="s">
        <v>71</v>
      </c>
      <c r="H387" t="s">
        <v>21</v>
      </c>
      <c r="I387">
        <v>1</v>
      </c>
      <c r="J387" s="5">
        <v>1</v>
      </c>
    </row>
    <row r="388" spans="1:10" x14ac:dyDescent="0.25">
      <c r="A388" t="s">
        <v>9</v>
      </c>
      <c r="B388" t="s">
        <v>246</v>
      </c>
      <c r="C388" t="s">
        <v>247</v>
      </c>
      <c r="D388" t="s">
        <v>69</v>
      </c>
      <c r="E388" t="s">
        <v>34</v>
      </c>
      <c r="F388" t="s">
        <v>35</v>
      </c>
      <c r="G388" t="s">
        <v>20</v>
      </c>
      <c r="H388" t="s">
        <v>26</v>
      </c>
      <c r="I388">
        <v>1</v>
      </c>
      <c r="J388" s="5">
        <v>1</v>
      </c>
    </row>
    <row r="389" spans="1:10" x14ac:dyDescent="0.25">
      <c r="A389" t="s">
        <v>9</v>
      </c>
      <c r="B389" t="s">
        <v>253</v>
      </c>
      <c r="C389" t="s">
        <v>254</v>
      </c>
      <c r="D389" t="s">
        <v>69</v>
      </c>
      <c r="E389" t="s">
        <v>155</v>
      </c>
      <c r="F389" t="s">
        <v>35</v>
      </c>
      <c r="G389" t="s">
        <v>20</v>
      </c>
      <c r="H389" t="s">
        <v>21</v>
      </c>
      <c r="I389">
        <v>1</v>
      </c>
      <c r="J389" s="5">
        <v>1</v>
      </c>
    </row>
    <row r="390" spans="1:10" x14ac:dyDescent="0.25">
      <c r="A390" t="s">
        <v>9</v>
      </c>
      <c r="B390" t="s">
        <v>42</v>
      </c>
      <c r="C390" t="s">
        <v>318</v>
      </c>
      <c r="D390" t="s">
        <v>69</v>
      </c>
      <c r="E390" t="s">
        <v>13</v>
      </c>
      <c r="F390" t="s">
        <v>82</v>
      </c>
      <c r="G390" t="s">
        <v>108</v>
      </c>
      <c r="H390" t="s">
        <v>236</v>
      </c>
      <c r="I390">
        <v>1</v>
      </c>
      <c r="J390" s="5">
        <v>1</v>
      </c>
    </row>
    <row r="391" spans="1:10" x14ac:dyDescent="0.25">
      <c r="A391" t="s">
        <v>9</v>
      </c>
      <c r="B391" t="s">
        <v>27</v>
      </c>
      <c r="C391" t="s">
        <v>351</v>
      </c>
      <c r="D391" t="s">
        <v>69</v>
      </c>
      <c r="E391" t="s">
        <v>19</v>
      </c>
      <c r="F391" t="s">
        <v>30</v>
      </c>
      <c r="G391" t="s">
        <v>71</v>
      </c>
      <c r="H391" t="s">
        <v>21</v>
      </c>
      <c r="I391">
        <v>1</v>
      </c>
      <c r="J391" s="5">
        <v>1</v>
      </c>
    </row>
    <row r="392" spans="1:10" x14ac:dyDescent="0.25">
      <c r="A392" t="s">
        <v>9</v>
      </c>
      <c r="B392" t="s">
        <v>259</v>
      </c>
      <c r="C392" t="s">
        <v>352</v>
      </c>
      <c r="D392" t="s">
        <v>69</v>
      </c>
      <c r="E392" t="s">
        <v>13</v>
      </c>
      <c r="F392" t="s">
        <v>55</v>
      </c>
      <c r="G392" t="s">
        <v>15</v>
      </c>
      <c r="H392" t="s">
        <v>36</v>
      </c>
      <c r="I392">
        <v>0</v>
      </c>
      <c r="J392" s="5">
        <v>1</v>
      </c>
    </row>
    <row r="393" spans="1:10" x14ac:dyDescent="0.25">
      <c r="A393" t="s">
        <v>9</v>
      </c>
      <c r="B393" t="s">
        <v>360</v>
      </c>
      <c r="C393" t="s">
        <v>364</v>
      </c>
      <c r="D393" t="s">
        <v>69</v>
      </c>
      <c r="E393" t="s">
        <v>13</v>
      </c>
      <c r="F393" t="s">
        <v>35</v>
      </c>
      <c r="G393" t="s">
        <v>20</v>
      </c>
      <c r="H393" t="s">
        <v>21</v>
      </c>
      <c r="I393">
        <v>1</v>
      </c>
      <c r="J393" s="5">
        <v>1</v>
      </c>
    </row>
    <row r="394" spans="1:10" x14ac:dyDescent="0.25">
      <c r="A394" t="s">
        <v>9</v>
      </c>
      <c r="B394" t="s">
        <v>103</v>
      </c>
      <c r="C394" t="s">
        <v>378</v>
      </c>
      <c r="D394" t="s">
        <v>69</v>
      </c>
      <c r="E394" t="s">
        <v>13</v>
      </c>
      <c r="F394" t="s">
        <v>135</v>
      </c>
      <c r="G394" t="s">
        <v>20</v>
      </c>
      <c r="H394" t="s">
        <v>41</v>
      </c>
      <c r="I394">
        <v>0</v>
      </c>
      <c r="J394" s="5">
        <v>1</v>
      </c>
    </row>
    <row r="395" spans="1:10" x14ac:dyDescent="0.25">
      <c r="A395" t="s">
        <v>9</v>
      </c>
      <c r="B395" t="s">
        <v>158</v>
      </c>
      <c r="C395" t="s">
        <v>391</v>
      </c>
      <c r="D395" t="s">
        <v>69</v>
      </c>
      <c r="E395" t="s">
        <v>19</v>
      </c>
      <c r="F395" t="s">
        <v>25</v>
      </c>
      <c r="G395" t="s">
        <v>15</v>
      </c>
      <c r="H395" t="s">
        <v>21</v>
      </c>
      <c r="I395">
        <v>1</v>
      </c>
      <c r="J395" s="5">
        <v>1</v>
      </c>
    </row>
    <row r="396" spans="1:10" x14ac:dyDescent="0.25">
      <c r="A396" t="s">
        <v>9</v>
      </c>
      <c r="B396" t="s">
        <v>394</v>
      </c>
      <c r="C396" t="s">
        <v>395</v>
      </c>
      <c r="D396" t="s">
        <v>69</v>
      </c>
      <c r="E396" t="s">
        <v>13</v>
      </c>
      <c r="F396" t="s">
        <v>82</v>
      </c>
      <c r="G396" t="s">
        <v>51</v>
      </c>
      <c r="H396" t="s">
        <v>16</v>
      </c>
      <c r="I396">
        <v>1</v>
      </c>
      <c r="J396" s="5">
        <v>1</v>
      </c>
    </row>
    <row r="397" spans="1:10" x14ac:dyDescent="0.25">
      <c r="A397" t="s">
        <v>9</v>
      </c>
      <c r="B397" t="s">
        <v>396</v>
      </c>
      <c r="C397" t="s">
        <v>397</v>
      </c>
      <c r="D397" t="s">
        <v>69</v>
      </c>
      <c r="E397" t="s">
        <v>13</v>
      </c>
      <c r="F397" t="s">
        <v>82</v>
      </c>
      <c r="G397" t="s">
        <v>51</v>
      </c>
      <c r="H397" t="s">
        <v>16</v>
      </c>
      <c r="I397">
        <v>1</v>
      </c>
      <c r="J397" s="5">
        <v>1</v>
      </c>
    </row>
    <row r="398" spans="1:10" x14ac:dyDescent="0.25">
      <c r="A398" t="s">
        <v>9</v>
      </c>
      <c r="B398" t="s">
        <v>398</v>
      </c>
      <c r="C398" t="s">
        <v>356</v>
      </c>
      <c r="D398" t="s">
        <v>69</v>
      </c>
      <c r="E398" t="s">
        <v>13</v>
      </c>
      <c r="F398" t="s">
        <v>82</v>
      </c>
      <c r="G398" t="s">
        <v>51</v>
      </c>
      <c r="H398" t="s">
        <v>16</v>
      </c>
      <c r="I398">
        <v>1</v>
      </c>
      <c r="J398" s="5">
        <v>1</v>
      </c>
    </row>
    <row r="399" spans="1:10" x14ac:dyDescent="0.25">
      <c r="A399" t="s">
        <v>9</v>
      </c>
      <c r="B399" t="s">
        <v>399</v>
      </c>
      <c r="C399" t="s">
        <v>400</v>
      </c>
      <c r="D399" t="s">
        <v>69</v>
      </c>
      <c r="E399" t="s">
        <v>13</v>
      </c>
      <c r="F399" t="s">
        <v>14</v>
      </c>
      <c r="G399" t="s">
        <v>51</v>
      </c>
      <c r="H399" t="s">
        <v>16</v>
      </c>
      <c r="I399">
        <v>1</v>
      </c>
      <c r="J399" s="5">
        <v>1</v>
      </c>
    </row>
    <row r="400" spans="1:10" x14ac:dyDescent="0.25">
      <c r="A400" t="s">
        <v>9</v>
      </c>
      <c r="B400" t="s">
        <v>401</v>
      </c>
      <c r="C400" t="s">
        <v>402</v>
      </c>
      <c r="D400" t="s">
        <v>69</v>
      </c>
      <c r="E400" t="s">
        <v>13</v>
      </c>
      <c r="F400" t="s">
        <v>30</v>
      </c>
      <c r="G400" t="s">
        <v>51</v>
      </c>
      <c r="H400" t="s">
        <v>16</v>
      </c>
      <c r="I400">
        <v>1</v>
      </c>
      <c r="J400" s="5">
        <v>1</v>
      </c>
    </row>
    <row r="401" spans="1:10" x14ac:dyDescent="0.25">
      <c r="A401" t="s">
        <v>9</v>
      </c>
      <c r="B401" t="s">
        <v>414</v>
      </c>
      <c r="C401" t="s">
        <v>415</v>
      </c>
      <c r="D401" t="s">
        <v>69</v>
      </c>
      <c r="E401" t="s">
        <v>13</v>
      </c>
      <c r="F401" t="s">
        <v>14</v>
      </c>
      <c r="G401" t="s">
        <v>51</v>
      </c>
      <c r="H401" t="s">
        <v>16</v>
      </c>
      <c r="I401">
        <v>1</v>
      </c>
      <c r="J401" s="5">
        <v>1</v>
      </c>
    </row>
    <row r="402" spans="1:10" x14ac:dyDescent="0.25">
      <c r="A402" t="s">
        <v>9</v>
      </c>
      <c r="B402" t="s">
        <v>468</v>
      </c>
      <c r="C402" t="s">
        <v>469</v>
      </c>
      <c r="D402" t="s">
        <v>69</v>
      </c>
      <c r="E402" t="s">
        <v>13</v>
      </c>
      <c r="F402" t="s">
        <v>82</v>
      </c>
      <c r="G402" t="s">
        <v>108</v>
      </c>
      <c r="H402" t="s">
        <v>236</v>
      </c>
      <c r="I402">
        <v>1</v>
      </c>
      <c r="J402" s="5">
        <v>1</v>
      </c>
    </row>
    <row r="403" spans="1:10" x14ac:dyDescent="0.25">
      <c r="A403" t="s">
        <v>9</v>
      </c>
      <c r="B403" t="s">
        <v>669</v>
      </c>
      <c r="C403" t="s">
        <v>670</v>
      </c>
      <c r="D403" t="s">
        <v>69</v>
      </c>
      <c r="E403" t="s">
        <v>19</v>
      </c>
      <c r="F403" t="s">
        <v>169</v>
      </c>
      <c r="G403" t="s">
        <v>15</v>
      </c>
      <c r="H403" t="s">
        <v>21</v>
      </c>
      <c r="I403">
        <v>1</v>
      </c>
      <c r="J403" s="5">
        <v>1</v>
      </c>
    </row>
    <row r="404" spans="1:10" x14ac:dyDescent="0.25">
      <c r="A404" t="s">
        <v>9</v>
      </c>
      <c r="B404" t="s">
        <v>707</v>
      </c>
      <c r="C404" t="s">
        <v>708</v>
      </c>
      <c r="D404" t="s">
        <v>69</v>
      </c>
      <c r="E404" t="s">
        <v>19</v>
      </c>
      <c r="F404" t="s">
        <v>35</v>
      </c>
      <c r="G404" t="s">
        <v>15</v>
      </c>
      <c r="H404" t="s">
        <v>21</v>
      </c>
      <c r="I404">
        <v>1</v>
      </c>
      <c r="J404" s="5">
        <v>1</v>
      </c>
    </row>
    <row r="405" spans="1:10" x14ac:dyDescent="0.25">
      <c r="A405" t="s">
        <v>9</v>
      </c>
      <c r="B405" t="s">
        <v>725</v>
      </c>
      <c r="C405" t="s">
        <v>726</v>
      </c>
      <c r="D405" t="s">
        <v>69</v>
      </c>
      <c r="E405" t="s">
        <v>149</v>
      </c>
      <c r="F405" t="s">
        <v>74</v>
      </c>
      <c r="G405" t="s">
        <v>71</v>
      </c>
      <c r="H405" t="s">
        <v>21</v>
      </c>
      <c r="I405">
        <v>1</v>
      </c>
      <c r="J405" s="5">
        <v>1</v>
      </c>
    </row>
    <row r="406" spans="1:10" x14ac:dyDescent="0.25">
      <c r="A406" t="s">
        <v>9</v>
      </c>
      <c r="B406" t="s">
        <v>772</v>
      </c>
      <c r="C406" t="s">
        <v>773</v>
      </c>
      <c r="D406" t="s">
        <v>69</v>
      </c>
      <c r="E406" t="s">
        <v>13</v>
      </c>
      <c r="F406" t="s">
        <v>82</v>
      </c>
      <c r="G406" t="s">
        <v>108</v>
      </c>
      <c r="H406" t="s">
        <v>236</v>
      </c>
      <c r="I406">
        <v>1</v>
      </c>
      <c r="J406" s="5">
        <v>1</v>
      </c>
    </row>
    <row r="407" spans="1:10" x14ac:dyDescent="0.25">
      <c r="A407" t="s">
        <v>9</v>
      </c>
      <c r="B407" t="s">
        <v>776</v>
      </c>
      <c r="C407" t="s">
        <v>777</v>
      </c>
      <c r="D407" t="s">
        <v>69</v>
      </c>
      <c r="E407" t="s">
        <v>34</v>
      </c>
      <c r="F407" t="s">
        <v>74</v>
      </c>
      <c r="G407" t="s">
        <v>20</v>
      </c>
      <c r="H407" t="s">
        <v>21</v>
      </c>
      <c r="I407">
        <v>1</v>
      </c>
      <c r="J407" s="5">
        <v>1</v>
      </c>
    </row>
    <row r="408" spans="1:10" x14ac:dyDescent="0.25">
      <c r="A408" t="s">
        <v>9</v>
      </c>
      <c r="B408" t="s">
        <v>207</v>
      </c>
      <c r="C408" t="s">
        <v>790</v>
      </c>
      <c r="D408" t="s">
        <v>69</v>
      </c>
      <c r="E408" t="s">
        <v>13</v>
      </c>
      <c r="F408" t="s">
        <v>35</v>
      </c>
      <c r="G408" t="s">
        <v>51</v>
      </c>
      <c r="H408" t="s">
        <v>16</v>
      </c>
      <c r="I408">
        <v>1</v>
      </c>
      <c r="J408" s="5">
        <v>1</v>
      </c>
    </row>
    <row r="409" spans="1:10" x14ac:dyDescent="0.25">
      <c r="A409" t="s">
        <v>9</v>
      </c>
      <c r="B409" t="s">
        <v>806</v>
      </c>
      <c r="C409" t="s">
        <v>807</v>
      </c>
      <c r="D409" t="s">
        <v>69</v>
      </c>
      <c r="E409" t="s">
        <v>13</v>
      </c>
      <c r="F409" t="s">
        <v>63</v>
      </c>
      <c r="G409" t="s">
        <v>40</v>
      </c>
      <c r="H409" t="s">
        <v>236</v>
      </c>
      <c r="I409">
        <v>0</v>
      </c>
      <c r="J409" s="5">
        <v>1</v>
      </c>
    </row>
    <row r="410" spans="1:10" x14ac:dyDescent="0.25">
      <c r="A410" t="s">
        <v>9</v>
      </c>
      <c r="B410" t="s">
        <v>42</v>
      </c>
      <c r="C410" t="s">
        <v>834</v>
      </c>
      <c r="D410" t="s">
        <v>69</v>
      </c>
      <c r="E410" t="s">
        <v>19</v>
      </c>
      <c r="F410" t="s">
        <v>82</v>
      </c>
      <c r="G410" t="s">
        <v>71</v>
      </c>
      <c r="H410" t="s">
        <v>21</v>
      </c>
      <c r="I410">
        <v>1</v>
      </c>
      <c r="J410" s="5">
        <v>1</v>
      </c>
    </row>
    <row r="411" spans="1:10" x14ac:dyDescent="0.25">
      <c r="A411" t="s">
        <v>9</v>
      </c>
      <c r="B411" t="s">
        <v>665</v>
      </c>
      <c r="C411" t="s">
        <v>837</v>
      </c>
      <c r="D411" t="s">
        <v>69</v>
      </c>
      <c r="E411" t="s">
        <v>13</v>
      </c>
      <c r="F411" t="s">
        <v>82</v>
      </c>
      <c r="G411" t="s">
        <v>108</v>
      </c>
      <c r="H411" t="s">
        <v>236</v>
      </c>
      <c r="I411">
        <v>1</v>
      </c>
      <c r="J411" s="5">
        <v>1</v>
      </c>
    </row>
    <row r="412" spans="1:10" x14ac:dyDescent="0.25">
      <c r="A412" t="s">
        <v>9</v>
      </c>
      <c r="B412" t="s">
        <v>85</v>
      </c>
      <c r="C412" t="s">
        <v>840</v>
      </c>
      <c r="D412" t="s">
        <v>69</v>
      </c>
      <c r="E412" t="s">
        <v>70</v>
      </c>
      <c r="F412" t="s">
        <v>63</v>
      </c>
      <c r="G412" t="s">
        <v>71</v>
      </c>
      <c r="H412" t="s">
        <v>21</v>
      </c>
      <c r="I412">
        <v>1</v>
      </c>
      <c r="J412" s="5">
        <v>1</v>
      </c>
    </row>
    <row r="413" spans="1:10" x14ac:dyDescent="0.25">
      <c r="A413" t="s">
        <v>9</v>
      </c>
      <c r="B413" t="s">
        <v>147</v>
      </c>
      <c r="C413" t="s">
        <v>846</v>
      </c>
      <c r="D413" t="s">
        <v>69</v>
      </c>
      <c r="E413" t="s">
        <v>13</v>
      </c>
      <c r="F413" t="s">
        <v>82</v>
      </c>
      <c r="G413" t="s">
        <v>20</v>
      </c>
      <c r="H413" t="s">
        <v>21</v>
      </c>
      <c r="I413">
        <v>1</v>
      </c>
      <c r="J413" s="5">
        <v>1</v>
      </c>
    </row>
    <row r="414" spans="1:10" x14ac:dyDescent="0.25">
      <c r="A414" t="s">
        <v>9</v>
      </c>
      <c r="B414" t="s">
        <v>122</v>
      </c>
      <c r="C414" t="s">
        <v>880</v>
      </c>
      <c r="D414" t="s">
        <v>69</v>
      </c>
      <c r="E414" t="s">
        <v>34</v>
      </c>
      <c r="F414" t="s">
        <v>169</v>
      </c>
      <c r="G414" t="s">
        <v>20</v>
      </c>
      <c r="H414" t="s">
        <v>26</v>
      </c>
      <c r="I414">
        <v>1</v>
      </c>
      <c r="J414" s="5">
        <v>1</v>
      </c>
    </row>
    <row r="415" spans="1:10" x14ac:dyDescent="0.25">
      <c r="A415" t="s">
        <v>9</v>
      </c>
      <c r="B415" t="s">
        <v>463</v>
      </c>
      <c r="C415" t="s">
        <v>881</v>
      </c>
      <c r="D415" t="s">
        <v>69</v>
      </c>
      <c r="E415" t="s">
        <v>13</v>
      </c>
      <c r="F415" t="s">
        <v>82</v>
      </c>
      <c r="G415" t="s">
        <v>108</v>
      </c>
      <c r="H415" t="s">
        <v>236</v>
      </c>
      <c r="I415">
        <v>1</v>
      </c>
      <c r="J415" s="5">
        <v>1</v>
      </c>
    </row>
    <row r="416" spans="1:10" x14ac:dyDescent="0.25">
      <c r="A416" t="s">
        <v>9</v>
      </c>
      <c r="B416" t="s">
        <v>10</v>
      </c>
      <c r="C416" t="s">
        <v>11</v>
      </c>
      <c r="D416" t="s">
        <v>12</v>
      </c>
      <c r="E416" t="s">
        <v>13</v>
      </c>
      <c r="F416" t="s">
        <v>14</v>
      </c>
      <c r="G416" t="s">
        <v>15</v>
      </c>
      <c r="H416" t="s">
        <v>16</v>
      </c>
      <c r="I416">
        <v>1</v>
      </c>
      <c r="J416" s="5">
        <v>1</v>
      </c>
    </row>
    <row r="417" spans="1:10" x14ac:dyDescent="0.25">
      <c r="A417" t="s">
        <v>9</v>
      </c>
      <c r="B417" t="s">
        <v>17</v>
      </c>
      <c r="C417" t="s">
        <v>18</v>
      </c>
      <c r="D417" t="s">
        <v>12</v>
      </c>
      <c r="E417" t="s">
        <v>19</v>
      </c>
      <c r="F417" t="s">
        <v>14</v>
      </c>
      <c r="G417" t="s">
        <v>20</v>
      </c>
      <c r="H417" t="s">
        <v>21</v>
      </c>
      <c r="I417">
        <v>1</v>
      </c>
      <c r="J417" s="5">
        <v>1</v>
      </c>
    </row>
    <row r="418" spans="1:10" x14ac:dyDescent="0.25">
      <c r="A418" t="s">
        <v>9</v>
      </c>
      <c r="B418" t="s">
        <v>49</v>
      </c>
      <c r="C418" t="s">
        <v>50</v>
      </c>
      <c r="D418" t="s">
        <v>12</v>
      </c>
      <c r="E418" t="s">
        <v>13</v>
      </c>
      <c r="F418" t="s">
        <v>30</v>
      </c>
      <c r="G418" t="s">
        <v>51</v>
      </c>
      <c r="H418" t="s">
        <v>21</v>
      </c>
      <c r="I418">
        <v>1</v>
      </c>
      <c r="J418" s="5">
        <v>1</v>
      </c>
    </row>
    <row r="419" spans="1:10" x14ac:dyDescent="0.25">
      <c r="A419" t="s">
        <v>9</v>
      </c>
      <c r="B419" t="s">
        <v>64</v>
      </c>
      <c r="C419" t="s">
        <v>65</v>
      </c>
      <c r="D419" t="s">
        <v>12</v>
      </c>
      <c r="E419" t="s">
        <v>34</v>
      </c>
      <c r="F419" t="s">
        <v>14</v>
      </c>
      <c r="G419" t="s">
        <v>15</v>
      </c>
      <c r="H419" t="s">
        <v>21</v>
      </c>
      <c r="I419">
        <v>1</v>
      </c>
      <c r="J419" s="5">
        <v>1</v>
      </c>
    </row>
    <row r="420" spans="1:10" x14ac:dyDescent="0.25">
      <c r="A420" t="s">
        <v>9</v>
      </c>
      <c r="B420" t="s">
        <v>66</v>
      </c>
      <c r="C420" t="s">
        <v>67</v>
      </c>
      <c r="D420" t="s">
        <v>12</v>
      </c>
      <c r="E420" t="s">
        <v>34</v>
      </c>
      <c r="F420" t="s">
        <v>30</v>
      </c>
      <c r="G420" t="s">
        <v>15</v>
      </c>
      <c r="H420" t="s">
        <v>21</v>
      </c>
      <c r="I420">
        <v>1</v>
      </c>
      <c r="J420" s="5">
        <v>1</v>
      </c>
    </row>
    <row r="421" spans="1:10" x14ac:dyDescent="0.25">
      <c r="A421" t="s">
        <v>9</v>
      </c>
      <c r="B421" t="s">
        <v>80</v>
      </c>
      <c r="C421" t="s">
        <v>81</v>
      </c>
      <c r="D421" t="s">
        <v>12</v>
      </c>
      <c r="E421" t="s">
        <v>34</v>
      </c>
      <c r="F421" t="s">
        <v>82</v>
      </c>
      <c r="G421" t="s">
        <v>15</v>
      </c>
      <c r="H421" t="s">
        <v>36</v>
      </c>
      <c r="I421">
        <v>1</v>
      </c>
      <c r="J421" s="5">
        <v>1</v>
      </c>
    </row>
    <row r="422" spans="1:10" x14ac:dyDescent="0.25">
      <c r="A422" t="s">
        <v>9</v>
      </c>
      <c r="B422" t="s">
        <v>85</v>
      </c>
      <c r="C422" t="s">
        <v>86</v>
      </c>
      <c r="D422" t="s">
        <v>12</v>
      </c>
      <c r="E422" t="s">
        <v>70</v>
      </c>
      <c r="F422" t="s">
        <v>82</v>
      </c>
      <c r="G422" t="s">
        <v>15</v>
      </c>
      <c r="H422" t="s">
        <v>36</v>
      </c>
      <c r="I422">
        <v>1</v>
      </c>
      <c r="J422" s="5">
        <v>1</v>
      </c>
    </row>
    <row r="423" spans="1:10" x14ac:dyDescent="0.25">
      <c r="A423" t="s">
        <v>9</v>
      </c>
      <c r="B423" t="s">
        <v>113</v>
      </c>
      <c r="C423" t="s">
        <v>114</v>
      </c>
      <c r="D423" t="s">
        <v>12</v>
      </c>
      <c r="E423" t="s">
        <v>115</v>
      </c>
      <c r="F423" t="s">
        <v>14</v>
      </c>
      <c r="G423" t="s">
        <v>20</v>
      </c>
      <c r="H423" t="s">
        <v>26</v>
      </c>
      <c r="I423">
        <v>1</v>
      </c>
      <c r="J423" s="5">
        <v>1</v>
      </c>
    </row>
    <row r="424" spans="1:10" x14ac:dyDescent="0.25">
      <c r="A424" t="s">
        <v>9</v>
      </c>
      <c r="B424" t="s">
        <v>118</v>
      </c>
      <c r="C424" t="s">
        <v>119</v>
      </c>
      <c r="D424" t="s">
        <v>12</v>
      </c>
      <c r="E424" t="s">
        <v>13</v>
      </c>
      <c r="F424" t="s">
        <v>30</v>
      </c>
      <c r="G424" t="s">
        <v>51</v>
      </c>
      <c r="H424" t="s">
        <v>16</v>
      </c>
      <c r="I424">
        <v>1</v>
      </c>
      <c r="J424" s="5">
        <v>1</v>
      </c>
    </row>
    <row r="425" spans="1:10" x14ac:dyDescent="0.25">
      <c r="A425" t="s">
        <v>9</v>
      </c>
      <c r="B425" t="s">
        <v>120</v>
      </c>
      <c r="C425" t="s">
        <v>121</v>
      </c>
      <c r="D425" t="s">
        <v>12</v>
      </c>
      <c r="E425" t="s">
        <v>13</v>
      </c>
      <c r="F425" t="s">
        <v>35</v>
      </c>
      <c r="G425" t="s">
        <v>15</v>
      </c>
      <c r="H425" t="s">
        <v>36</v>
      </c>
      <c r="I425">
        <v>1</v>
      </c>
      <c r="J425" s="5">
        <v>1</v>
      </c>
    </row>
    <row r="426" spans="1:10" x14ac:dyDescent="0.25">
      <c r="A426" t="s">
        <v>9</v>
      </c>
      <c r="B426" t="s">
        <v>127</v>
      </c>
      <c r="C426" t="s">
        <v>128</v>
      </c>
      <c r="D426" t="s">
        <v>12</v>
      </c>
      <c r="E426" t="s">
        <v>129</v>
      </c>
      <c r="F426" t="s">
        <v>130</v>
      </c>
      <c r="G426" t="s">
        <v>31</v>
      </c>
      <c r="H426" t="s">
        <v>16</v>
      </c>
      <c r="I426">
        <v>1</v>
      </c>
      <c r="J426" s="5">
        <v>1</v>
      </c>
    </row>
    <row r="427" spans="1:10" x14ac:dyDescent="0.25">
      <c r="A427" t="s">
        <v>9</v>
      </c>
      <c r="B427" t="s">
        <v>136</v>
      </c>
      <c r="C427" t="s">
        <v>137</v>
      </c>
      <c r="D427" t="s">
        <v>12</v>
      </c>
      <c r="E427" t="s">
        <v>19</v>
      </c>
      <c r="F427" t="s">
        <v>35</v>
      </c>
      <c r="G427" t="s">
        <v>51</v>
      </c>
      <c r="H427" t="s">
        <v>21</v>
      </c>
      <c r="I427">
        <v>0</v>
      </c>
      <c r="J427" s="5">
        <v>1</v>
      </c>
    </row>
    <row r="428" spans="1:10" x14ac:dyDescent="0.25">
      <c r="A428" t="s">
        <v>9</v>
      </c>
      <c r="B428" t="s">
        <v>133</v>
      </c>
      <c r="C428" t="s">
        <v>138</v>
      </c>
      <c r="D428" t="s">
        <v>12</v>
      </c>
      <c r="E428" t="s">
        <v>19</v>
      </c>
      <c r="F428" t="s">
        <v>14</v>
      </c>
      <c r="G428" t="s">
        <v>51</v>
      </c>
      <c r="H428" t="s">
        <v>21</v>
      </c>
      <c r="I428">
        <v>0</v>
      </c>
      <c r="J428" s="5">
        <v>1</v>
      </c>
    </row>
    <row r="429" spans="1:10" x14ac:dyDescent="0.25">
      <c r="A429" t="s">
        <v>9</v>
      </c>
      <c r="B429" t="s">
        <v>183</v>
      </c>
      <c r="C429" t="s">
        <v>184</v>
      </c>
      <c r="D429" t="s">
        <v>12</v>
      </c>
      <c r="E429" t="s">
        <v>13</v>
      </c>
      <c r="F429" t="s">
        <v>14</v>
      </c>
      <c r="G429" t="s">
        <v>40</v>
      </c>
      <c r="H429" t="s">
        <v>124</v>
      </c>
      <c r="I429">
        <v>0</v>
      </c>
      <c r="J429" s="5">
        <v>1</v>
      </c>
    </row>
    <row r="430" spans="1:10" x14ac:dyDescent="0.25">
      <c r="A430" t="s">
        <v>9</v>
      </c>
      <c r="B430" t="s">
        <v>170</v>
      </c>
      <c r="C430" t="s">
        <v>193</v>
      </c>
      <c r="D430" t="s">
        <v>12</v>
      </c>
      <c r="E430" t="s">
        <v>13</v>
      </c>
      <c r="F430" t="s">
        <v>74</v>
      </c>
      <c r="G430" t="s">
        <v>51</v>
      </c>
      <c r="H430" t="s">
        <v>21</v>
      </c>
      <c r="I430">
        <v>1</v>
      </c>
      <c r="J430">
        <v>1</v>
      </c>
    </row>
    <row r="431" spans="1:10" x14ac:dyDescent="0.25">
      <c r="A431" t="s">
        <v>9</v>
      </c>
      <c r="B431" t="s">
        <v>196</v>
      </c>
      <c r="C431" t="s">
        <v>197</v>
      </c>
      <c r="D431" t="s">
        <v>12</v>
      </c>
      <c r="E431" t="s">
        <v>19</v>
      </c>
      <c r="F431" t="s">
        <v>63</v>
      </c>
      <c r="G431" t="s">
        <v>71</v>
      </c>
      <c r="H431" t="s">
        <v>21</v>
      </c>
      <c r="I431">
        <v>1</v>
      </c>
      <c r="J431">
        <v>1</v>
      </c>
    </row>
    <row r="432" spans="1:10" x14ac:dyDescent="0.25">
      <c r="A432" t="s">
        <v>9</v>
      </c>
      <c r="B432" t="s">
        <v>210</v>
      </c>
      <c r="C432" t="s">
        <v>211</v>
      </c>
      <c r="D432" t="s">
        <v>12</v>
      </c>
      <c r="E432" t="s">
        <v>149</v>
      </c>
      <c r="F432" t="s">
        <v>48</v>
      </c>
      <c r="G432" t="s">
        <v>108</v>
      </c>
      <c r="H432" t="s">
        <v>41</v>
      </c>
      <c r="I432">
        <v>1</v>
      </c>
      <c r="J432">
        <v>1</v>
      </c>
    </row>
    <row r="433" spans="1:10" x14ac:dyDescent="0.25">
      <c r="A433" t="s">
        <v>9</v>
      </c>
      <c r="B433" t="s">
        <v>241</v>
      </c>
      <c r="C433" t="s">
        <v>242</v>
      </c>
      <c r="D433" t="s">
        <v>12</v>
      </c>
      <c r="E433" t="s">
        <v>13</v>
      </c>
      <c r="F433" t="s">
        <v>14</v>
      </c>
      <c r="G433" t="s">
        <v>71</v>
      </c>
      <c r="H433" t="s">
        <v>21</v>
      </c>
      <c r="I433">
        <v>1</v>
      </c>
      <c r="J433">
        <v>1</v>
      </c>
    </row>
    <row r="434" spans="1:10" x14ac:dyDescent="0.25">
      <c r="A434" t="s">
        <v>9</v>
      </c>
      <c r="B434" t="s">
        <v>99</v>
      </c>
      <c r="C434" t="s">
        <v>243</v>
      </c>
      <c r="D434" t="s">
        <v>12</v>
      </c>
      <c r="E434" t="s">
        <v>13</v>
      </c>
      <c r="F434" t="s">
        <v>25</v>
      </c>
      <c r="G434" t="s">
        <v>15</v>
      </c>
      <c r="H434" t="s">
        <v>21</v>
      </c>
      <c r="I434">
        <v>0</v>
      </c>
      <c r="J434">
        <v>1</v>
      </c>
    </row>
    <row r="435" spans="1:10" x14ac:dyDescent="0.25">
      <c r="A435" t="s">
        <v>9</v>
      </c>
      <c r="B435" t="s">
        <v>251</v>
      </c>
      <c r="C435" t="s">
        <v>252</v>
      </c>
      <c r="D435" t="s">
        <v>12</v>
      </c>
      <c r="E435" t="s">
        <v>13</v>
      </c>
      <c r="F435" t="s">
        <v>74</v>
      </c>
      <c r="G435" t="s">
        <v>40</v>
      </c>
      <c r="H435" t="s">
        <v>41</v>
      </c>
      <c r="I435">
        <v>1</v>
      </c>
      <c r="J435">
        <v>1</v>
      </c>
    </row>
    <row r="436" spans="1:10" x14ac:dyDescent="0.25">
      <c r="A436" t="s">
        <v>9</v>
      </c>
      <c r="B436" t="s">
        <v>263</v>
      </c>
      <c r="C436" t="s">
        <v>264</v>
      </c>
      <c r="D436" t="s">
        <v>12</v>
      </c>
      <c r="E436" t="s">
        <v>13</v>
      </c>
      <c r="F436" t="s">
        <v>169</v>
      </c>
      <c r="G436" t="s">
        <v>71</v>
      </c>
      <c r="H436" t="s">
        <v>21</v>
      </c>
      <c r="I436">
        <v>1</v>
      </c>
      <c r="J436">
        <v>1</v>
      </c>
    </row>
    <row r="437" spans="1:10" x14ac:dyDescent="0.25">
      <c r="A437" t="s">
        <v>9</v>
      </c>
      <c r="B437" t="s">
        <v>270</v>
      </c>
      <c r="C437" t="s">
        <v>271</v>
      </c>
      <c r="D437" t="s">
        <v>12</v>
      </c>
      <c r="E437" t="s">
        <v>13</v>
      </c>
      <c r="F437" t="s">
        <v>135</v>
      </c>
      <c r="G437" t="s">
        <v>40</v>
      </c>
      <c r="H437" t="s">
        <v>21</v>
      </c>
      <c r="I437">
        <v>0</v>
      </c>
      <c r="J437">
        <v>1</v>
      </c>
    </row>
    <row r="438" spans="1:10" x14ac:dyDescent="0.25">
      <c r="A438" t="s">
        <v>9</v>
      </c>
      <c r="B438" t="s">
        <v>281</v>
      </c>
      <c r="C438" t="s">
        <v>282</v>
      </c>
      <c r="D438" t="s">
        <v>12</v>
      </c>
      <c r="E438" t="s">
        <v>155</v>
      </c>
      <c r="F438" t="s">
        <v>74</v>
      </c>
      <c r="G438" t="s">
        <v>20</v>
      </c>
      <c r="I438">
        <v>1</v>
      </c>
      <c r="J438">
        <v>1</v>
      </c>
    </row>
    <row r="439" spans="1:10" x14ac:dyDescent="0.25">
      <c r="A439" t="s">
        <v>9</v>
      </c>
      <c r="B439" t="s">
        <v>283</v>
      </c>
      <c r="C439" t="s">
        <v>284</v>
      </c>
      <c r="D439" t="s">
        <v>12</v>
      </c>
      <c r="E439" t="s">
        <v>155</v>
      </c>
      <c r="F439" t="s">
        <v>135</v>
      </c>
      <c r="G439" t="s">
        <v>40</v>
      </c>
      <c r="H439" t="s">
        <v>105</v>
      </c>
      <c r="I439">
        <v>1</v>
      </c>
      <c r="J439">
        <v>1</v>
      </c>
    </row>
    <row r="440" spans="1:10" x14ac:dyDescent="0.25">
      <c r="A440" t="s">
        <v>9</v>
      </c>
      <c r="B440" t="s">
        <v>285</v>
      </c>
      <c r="C440" t="s">
        <v>286</v>
      </c>
      <c r="D440" t="s">
        <v>12</v>
      </c>
      <c r="E440" t="s">
        <v>155</v>
      </c>
      <c r="F440" t="s">
        <v>74</v>
      </c>
      <c r="G440" t="s">
        <v>20</v>
      </c>
      <c r="I440">
        <v>1</v>
      </c>
      <c r="J440">
        <v>1</v>
      </c>
    </row>
    <row r="441" spans="1:10" x14ac:dyDescent="0.25">
      <c r="A441" t="s">
        <v>9</v>
      </c>
      <c r="B441" t="s">
        <v>287</v>
      </c>
      <c r="C441" t="s">
        <v>288</v>
      </c>
      <c r="D441" t="s">
        <v>12</v>
      </c>
      <c r="E441" t="s">
        <v>13</v>
      </c>
      <c r="F441" t="s">
        <v>74</v>
      </c>
      <c r="G441" t="s">
        <v>71</v>
      </c>
      <c r="H441" t="s">
        <v>21</v>
      </c>
      <c r="I441">
        <v>1</v>
      </c>
      <c r="J441">
        <v>1</v>
      </c>
    </row>
    <row r="442" spans="1:10" x14ac:dyDescent="0.25">
      <c r="A442" t="s">
        <v>9</v>
      </c>
      <c r="B442" t="s">
        <v>289</v>
      </c>
      <c r="C442" t="s">
        <v>290</v>
      </c>
      <c r="D442" t="s">
        <v>12</v>
      </c>
      <c r="E442" t="s">
        <v>13</v>
      </c>
      <c r="F442" t="s">
        <v>82</v>
      </c>
      <c r="G442" t="s">
        <v>71</v>
      </c>
      <c r="H442" t="s">
        <v>21</v>
      </c>
      <c r="I442">
        <v>1</v>
      </c>
      <c r="J442">
        <v>1</v>
      </c>
    </row>
    <row r="443" spans="1:10" x14ac:dyDescent="0.25">
      <c r="A443" t="s">
        <v>9</v>
      </c>
      <c r="B443" t="s">
        <v>133</v>
      </c>
      <c r="C443" t="s">
        <v>292</v>
      </c>
      <c r="D443" t="s">
        <v>12</v>
      </c>
      <c r="E443" t="s">
        <v>13</v>
      </c>
      <c r="F443" t="s">
        <v>55</v>
      </c>
      <c r="G443" t="s">
        <v>15</v>
      </c>
      <c r="H443" t="s">
        <v>36</v>
      </c>
      <c r="I443">
        <v>0</v>
      </c>
      <c r="J443">
        <v>1</v>
      </c>
    </row>
    <row r="444" spans="1:10" x14ac:dyDescent="0.25">
      <c r="A444" t="s">
        <v>9</v>
      </c>
      <c r="B444" t="s">
        <v>77</v>
      </c>
      <c r="C444" t="s">
        <v>299</v>
      </c>
      <c r="D444" t="s">
        <v>12</v>
      </c>
      <c r="E444" t="s">
        <v>13</v>
      </c>
      <c r="F444" t="s">
        <v>82</v>
      </c>
      <c r="G444" t="s">
        <v>20</v>
      </c>
      <c r="H444" t="s">
        <v>16</v>
      </c>
      <c r="I444">
        <v>1</v>
      </c>
      <c r="J444">
        <v>1</v>
      </c>
    </row>
    <row r="445" spans="1:10" x14ac:dyDescent="0.25">
      <c r="A445" t="s">
        <v>9</v>
      </c>
      <c r="B445" t="s">
        <v>234</v>
      </c>
      <c r="C445" t="s">
        <v>309</v>
      </c>
      <c r="D445" t="s">
        <v>12</v>
      </c>
      <c r="E445" t="s">
        <v>13</v>
      </c>
      <c r="F445" t="s">
        <v>48</v>
      </c>
      <c r="G445" t="s">
        <v>108</v>
      </c>
      <c r="H445" t="s">
        <v>26</v>
      </c>
      <c r="I445">
        <v>1</v>
      </c>
      <c r="J445">
        <v>1</v>
      </c>
    </row>
    <row r="446" spans="1:10" x14ac:dyDescent="0.25">
      <c r="A446" t="s">
        <v>9</v>
      </c>
      <c r="B446" t="s">
        <v>312</v>
      </c>
      <c r="C446" t="s">
        <v>313</v>
      </c>
      <c r="D446" t="s">
        <v>12</v>
      </c>
      <c r="E446" t="s">
        <v>13</v>
      </c>
      <c r="F446" t="s">
        <v>35</v>
      </c>
      <c r="G446" t="s">
        <v>15</v>
      </c>
      <c r="H446" t="s">
        <v>36</v>
      </c>
      <c r="I446">
        <v>1</v>
      </c>
      <c r="J446">
        <v>1</v>
      </c>
    </row>
    <row r="447" spans="1:10" x14ac:dyDescent="0.25">
      <c r="A447" t="s">
        <v>9</v>
      </c>
      <c r="B447" t="s">
        <v>319</v>
      </c>
      <c r="C447" t="s">
        <v>320</v>
      </c>
      <c r="D447" t="s">
        <v>12</v>
      </c>
      <c r="E447" t="s">
        <v>115</v>
      </c>
      <c r="F447" t="s">
        <v>35</v>
      </c>
      <c r="G447" t="s">
        <v>15</v>
      </c>
      <c r="H447" t="s">
        <v>36</v>
      </c>
      <c r="I447">
        <v>1</v>
      </c>
      <c r="J447">
        <v>1</v>
      </c>
    </row>
    <row r="448" spans="1:10" x14ac:dyDescent="0.25">
      <c r="A448" t="s">
        <v>9</v>
      </c>
      <c r="B448" t="s">
        <v>330</v>
      </c>
      <c r="C448" t="s">
        <v>331</v>
      </c>
      <c r="D448" t="s">
        <v>12</v>
      </c>
      <c r="E448" t="s">
        <v>19</v>
      </c>
      <c r="F448" t="s">
        <v>35</v>
      </c>
      <c r="G448" t="s">
        <v>20</v>
      </c>
      <c r="H448" t="s">
        <v>21</v>
      </c>
      <c r="I448">
        <v>1</v>
      </c>
      <c r="J448">
        <v>1</v>
      </c>
    </row>
    <row r="449" spans="1:10" x14ac:dyDescent="0.25">
      <c r="A449" t="s">
        <v>9</v>
      </c>
      <c r="B449" t="s">
        <v>10</v>
      </c>
      <c r="C449" t="s">
        <v>339</v>
      </c>
      <c r="D449" t="s">
        <v>12</v>
      </c>
      <c r="E449" t="s">
        <v>13</v>
      </c>
      <c r="F449" t="s">
        <v>14</v>
      </c>
      <c r="G449" t="s">
        <v>71</v>
      </c>
      <c r="H449" t="s">
        <v>21</v>
      </c>
      <c r="I449">
        <v>0</v>
      </c>
      <c r="J449">
        <v>1</v>
      </c>
    </row>
    <row r="450" spans="1:10" x14ac:dyDescent="0.25">
      <c r="A450" t="s">
        <v>9</v>
      </c>
      <c r="B450" t="s">
        <v>340</v>
      </c>
      <c r="C450" t="s">
        <v>341</v>
      </c>
      <c r="D450" t="s">
        <v>12</v>
      </c>
      <c r="E450" t="s">
        <v>13</v>
      </c>
      <c r="F450" t="s">
        <v>74</v>
      </c>
      <c r="G450" t="s">
        <v>51</v>
      </c>
      <c r="H450" t="s">
        <v>21</v>
      </c>
      <c r="I450">
        <v>0</v>
      </c>
      <c r="J450">
        <v>1</v>
      </c>
    </row>
    <row r="451" spans="1:10" x14ac:dyDescent="0.25">
      <c r="A451" t="s">
        <v>9</v>
      </c>
      <c r="B451" t="s">
        <v>346</v>
      </c>
      <c r="C451" t="s">
        <v>347</v>
      </c>
      <c r="D451" t="s">
        <v>12</v>
      </c>
      <c r="E451" t="s">
        <v>13</v>
      </c>
      <c r="F451" t="s">
        <v>135</v>
      </c>
      <c r="G451" t="s">
        <v>15</v>
      </c>
      <c r="H451" t="s">
        <v>21</v>
      </c>
      <c r="I451">
        <v>0</v>
      </c>
      <c r="J451">
        <v>1</v>
      </c>
    </row>
    <row r="452" spans="1:10" x14ac:dyDescent="0.25">
      <c r="A452" t="s">
        <v>9</v>
      </c>
      <c r="B452" t="s">
        <v>348</v>
      </c>
      <c r="C452" t="s">
        <v>349</v>
      </c>
      <c r="D452" t="s">
        <v>12</v>
      </c>
      <c r="E452" t="s">
        <v>155</v>
      </c>
      <c r="F452" t="s">
        <v>82</v>
      </c>
      <c r="G452" t="s">
        <v>108</v>
      </c>
      <c r="H452" t="s">
        <v>16</v>
      </c>
      <c r="I452">
        <v>0</v>
      </c>
      <c r="J452">
        <v>1</v>
      </c>
    </row>
    <row r="453" spans="1:10" x14ac:dyDescent="0.25">
      <c r="A453" t="s">
        <v>9</v>
      </c>
      <c r="B453" t="s">
        <v>120</v>
      </c>
      <c r="C453" t="s">
        <v>357</v>
      </c>
      <c r="D453" t="s">
        <v>12</v>
      </c>
      <c r="E453" t="s">
        <v>13</v>
      </c>
      <c r="F453" t="s">
        <v>74</v>
      </c>
      <c r="G453" t="s">
        <v>71</v>
      </c>
      <c r="H453" t="s">
        <v>21</v>
      </c>
      <c r="I453">
        <v>0</v>
      </c>
      <c r="J453">
        <v>1</v>
      </c>
    </row>
    <row r="454" spans="1:10" x14ac:dyDescent="0.25">
      <c r="A454" t="s">
        <v>9</v>
      </c>
      <c r="B454" t="s">
        <v>358</v>
      </c>
      <c r="C454" t="s">
        <v>359</v>
      </c>
      <c r="D454" t="s">
        <v>12</v>
      </c>
      <c r="E454" t="s">
        <v>13</v>
      </c>
      <c r="F454" t="s">
        <v>74</v>
      </c>
      <c r="G454" t="s">
        <v>71</v>
      </c>
      <c r="H454" t="s">
        <v>21</v>
      </c>
      <c r="I454">
        <v>0</v>
      </c>
      <c r="J454">
        <v>1</v>
      </c>
    </row>
    <row r="455" spans="1:10" x14ac:dyDescent="0.25">
      <c r="A455" t="s">
        <v>9</v>
      </c>
      <c r="B455" t="s">
        <v>403</v>
      </c>
      <c r="C455" t="s">
        <v>404</v>
      </c>
      <c r="D455" t="s">
        <v>12</v>
      </c>
      <c r="E455" t="s">
        <v>13</v>
      </c>
      <c r="F455" t="s">
        <v>74</v>
      </c>
      <c r="G455" t="s">
        <v>40</v>
      </c>
      <c r="H455" t="s">
        <v>41</v>
      </c>
      <c r="I455">
        <v>1</v>
      </c>
      <c r="J455">
        <v>1</v>
      </c>
    </row>
    <row r="456" spans="1:10" x14ac:dyDescent="0.25">
      <c r="A456" t="s">
        <v>9</v>
      </c>
      <c r="B456" t="s">
        <v>405</v>
      </c>
      <c r="C456" t="s">
        <v>406</v>
      </c>
      <c r="D456" t="s">
        <v>12</v>
      </c>
      <c r="E456" t="s">
        <v>13</v>
      </c>
      <c r="F456" t="s">
        <v>35</v>
      </c>
      <c r="G456" t="s">
        <v>40</v>
      </c>
      <c r="H456" t="s">
        <v>41</v>
      </c>
      <c r="I456">
        <v>1</v>
      </c>
      <c r="J456">
        <v>1</v>
      </c>
    </row>
    <row r="457" spans="1:10" x14ac:dyDescent="0.25">
      <c r="A457" t="s">
        <v>9</v>
      </c>
      <c r="B457" t="s">
        <v>410</v>
      </c>
      <c r="C457" t="s">
        <v>411</v>
      </c>
      <c r="D457" t="s">
        <v>12</v>
      </c>
      <c r="E457" t="s">
        <v>209</v>
      </c>
      <c r="F457" t="s">
        <v>25</v>
      </c>
      <c r="G457" t="s">
        <v>15</v>
      </c>
      <c r="H457" t="s">
        <v>36</v>
      </c>
      <c r="I457">
        <v>1</v>
      </c>
      <c r="J457">
        <v>1</v>
      </c>
    </row>
    <row r="458" spans="1:10" x14ac:dyDescent="0.25">
      <c r="A458" t="s">
        <v>9</v>
      </c>
      <c r="B458" t="s">
        <v>259</v>
      </c>
      <c r="C458" t="s">
        <v>426</v>
      </c>
      <c r="D458" t="s">
        <v>12</v>
      </c>
      <c r="E458" t="s">
        <v>19</v>
      </c>
      <c r="F458" t="s">
        <v>35</v>
      </c>
      <c r="G458" t="s">
        <v>15</v>
      </c>
      <c r="H458" t="s">
        <v>26</v>
      </c>
      <c r="I458">
        <v>1</v>
      </c>
      <c r="J458">
        <v>1</v>
      </c>
    </row>
    <row r="459" spans="1:10" x14ac:dyDescent="0.25">
      <c r="A459" t="s">
        <v>9</v>
      </c>
      <c r="B459" t="s">
        <v>136</v>
      </c>
      <c r="C459" t="s">
        <v>429</v>
      </c>
      <c r="D459" t="s">
        <v>12</v>
      </c>
      <c r="E459" t="s">
        <v>226</v>
      </c>
      <c r="F459" t="s">
        <v>135</v>
      </c>
      <c r="G459" t="s">
        <v>15</v>
      </c>
      <c r="H459" t="s">
        <v>36</v>
      </c>
      <c r="I459">
        <v>0</v>
      </c>
      <c r="J459">
        <v>1</v>
      </c>
    </row>
    <row r="460" spans="1:10" x14ac:dyDescent="0.25">
      <c r="A460" t="s">
        <v>9</v>
      </c>
      <c r="B460" t="s">
        <v>434</v>
      </c>
      <c r="C460" t="s">
        <v>435</v>
      </c>
      <c r="D460" t="s">
        <v>12</v>
      </c>
      <c r="E460" t="s">
        <v>13</v>
      </c>
      <c r="F460" t="s">
        <v>74</v>
      </c>
      <c r="G460" t="s">
        <v>51</v>
      </c>
      <c r="H460" t="s">
        <v>21</v>
      </c>
      <c r="I460">
        <v>0</v>
      </c>
      <c r="J460">
        <v>1</v>
      </c>
    </row>
    <row r="461" spans="1:10" x14ac:dyDescent="0.25">
      <c r="A461" t="s">
        <v>9</v>
      </c>
      <c r="B461" t="s">
        <v>437</v>
      </c>
      <c r="C461" t="s">
        <v>438</v>
      </c>
      <c r="D461" t="s">
        <v>12</v>
      </c>
      <c r="E461" t="s">
        <v>155</v>
      </c>
      <c r="F461" t="s">
        <v>14</v>
      </c>
      <c r="G461" t="s">
        <v>15</v>
      </c>
      <c r="H461" t="s">
        <v>26</v>
      </c>
      <c r="I461">
        <v>0</v>
      </c>
      <c r="J461">
        <v>1</v>
      </c>
    </row>
    <row r="462" spans="1:10" x14ac:dyDescent="0.25">
      <c r="A462" t="s">
        <v>9</v>
      </c>
      <c r="B462" t="s">
        <v>179</v>
      </c>
      <c r="C462" t="s">
        <v>137</v>
      </c>
      <c r="D462" t="s">
        <v>12</v>
      </c>
      <c r="E462" t="s">
        <v>13</v>
      </c>
      <c r="F462" t="s">
        <v>14</v>
      </c>
      <c r="G462" t="s">
        <v>51</v>
      </c>
      <c r="H462" t="s">
        <v>21</v>
      </c>
      <c r="I462">
        <v>1</v>
      </c>
      <c r="J462">
        <v>1</v>
      </c>
    </row>
    <row r="463" spans="1:10" x14ac:dyDescent="0.25">
      <c r="A463" t="s">
        <v>9</v>
      </c>
      <c r="B463" t="s">
        <v>439</v>
      </c>
      <c r="C463" t="s">
        <v>440</v>
      </c>
      <c r="D463" t="s">
        <v>12</v>
      </c>
      <c r="E463" t="s">
        <v>13</v>
      </c>
      <c r="F463" t="s">
        <v>14</v>
      </c>
      <c r="G463" t="s">
        <v>40</v>
      </c>
      <c r="H463" t="s">
        <v>124</v>
      </c>
      <c r="I463">
        <v>0</v>
      </c>
      <c r="J463">
        <v>1</v>
      </c>
    </row>
    <row r="464" spans="1:10" x14ac:dyDescent="0.25">
      <c r="A464" t="s">
        <v>9</v>
      </c>
      <c r="B464" t="s">
        <v>446</v>
      </c>
      <c r="C464" t="s">
        <v>447</v>
      </c>
      <c r="D464" t="s">
        <v>12</v>
      </c>
      <c r="E464" t="s">
        <v>149</v>
      </c>
      <c r="F464" t="s">
        <v>48</v>
      </c>
      <c r="G464" t="s">
        <v>108</v>
      </c>
      <c r="H464" t="s">
        <v>41</v>
      </c>
      <c r="I464">
        <v>1</v>
      </c>
      <c r="J464">
        <v>1</v>
      </c>
    </row>
    <row r="465" spans="1:10" x14ac:dyDescent="0.25">
      <c r="A465" t="s">
        <v>9</v>
      </c>
      <c r="B465" t="s">
        <v>133</v>
      </c>
      <c r="C465" t="s">
        <v>449</v>
      </c>
      <c r="D465" t="s">
        <v>12</v>
      </c>
      <c r="E465" t="s">
        <v>19</v>
      </c>
      <c r="F465" t="s">
        <v>14</v>
      </c>
      <c r="G465" t="s">
        <v>31</v>
      </c>
      <c r="H465" t="s">
        <v>16</v>
      </c>
      <c r="I465">
        <v>1</v>
      </c>
      <c r="J465">
        <v>1</v>
      </c>
    </row>
    <row r="466" spans="1:10" x14ac:dyDescent="0.25">
      <c r="A466" t="s">
        <v>9</v>
      </c>
      <c r="B466" t="s">
        <v>450</v>
      </c>
      <c r="C466" t="s">
        <v>451</v>
      </c>
      <c r="D466" t="s">
        <v>12</v>
      </c>
      <c r="E466" t="s">
        <v>19</v>
      </c>
      <c r="F466" t="s">
        <v>14</v>
      </c>
      <c r="G466" t="s">
        <v>31</v>
      </c>
      <c r="H466" t="s">
        <v>16</v>
      </c>
      <c r="I466">
        <v>1</v>
      </c>
      <c r="J466">
        <v>1</v>
      </c>
    </row>
    <row r="467" spans="1:10" x14ac:dyDescent="0.25">
      <c r="A467" t="s">
        <v>9</v>
      </c>
      <c r="B467" t="s">
        <v>452</v>
      </c>
      <c r="C467" t="s">
        <v>453</v>
      </c>
      <c r="D467" t="s">
        <v>12</v>
      </c>
      <c r="E467" t="s">
        <v>19</v>
      </c>
      <c r="F467" t="s">
        <v>14</v>
      </c>
      <c r="G467" t="s">
        <v>31</v>
      </c>
      <c r="H467" t="s">
        <v>16</v>
      </c>
      <c r="I467">
        <v>1</v>
      </c>
      <c r="J467">
        <v>1</v>
      </c>
    </row>
    <row r="468" spans="1:10" x14ac:dyDescent="0.25">
      <c r="A468" t="s">
        <v>9</v>
      </c>
      <c r="B468" t="s">
        <v>179</v>
      </c>
      <c r="C468" t="s">
        <v>454</v>
      </c>
      <c r="D468" t="s">
        <v>12</v>
      </c>
      <c r="E468" t="s">
        <v>19</v>
      </c>
      <c r="F468" t="s">
        <v>14</v>
      </c>
      <c r="G468" t="s">
        <v>31</v>
      </c>
      <c r="H468" t="s">
        <v>16</v>
      </c>
      <c r="I468">
        <v>1</v>
      </c>
      <c r="J468">
        <v>1</v>
      </c>
    </row>
    <row r="469" spans="1:10" x14ac:dyDescent="0.25">
      <c r="A469" t="s">
        <v>9</v>
      </c>
      <c r="B469" t="s">
        <v>457</v>
      </c>
      <c r="C469" t="s">
        <v>458</v>
      </c>
      <c r="D469" t="s">
        <v>12</v>
      </c>
      <c r="E469" t="s">
        <v>19</v>
      </c>
      <c r="F469" t="s">
        <v>14</v>
      </c>
      <c r="G469" t="s">
        <v>31</v>
      </c>
      <c r="H469" t="s">
        <v>16</v>
      </c>
      <c r="I469">
        <v>1</v>
      </c>
      <c r="J469">
        <v>1</v>
      </c>
    </row>
    <row r="470" spans="1:10" x14ac:dyDescent="0.25">
      <c r="A470" t="s">
        <v>9</v>
      </c>
      <c r="B470" t="s">
        <v>459</v>
      </c>
      <c r="C470" t="s">
        <v>460</v>
      </c>
      <c r="D470" t="s">
        <v>12</v>
      </c>
      <c r="E470" t="s">
        <v>19</v>
      </c>
      <c r="F470" t="s">
        <v>14</v>
      </c>
      <c r="G470" t="s">
        <v>31</v>
      </c>
      <c r="H470" t="s">
        <v>16</v>
      </c>
      <c r="I470">
        <v>1</v>
      </c>
      <c r="J470">
        <v>1</v>
      </c>
    </row>
    <row r="471" spans="1:10" x14ac:dyDescent="0.25">
      <c r="A471" t="s">
        <v>9</v>
      </c>
      <c r="B471" t="s">
        <v>461</v>
      </c>
      <c r="C471" t="s">
        <v>462</v>
      </c>
      <c r="D471" t="s">
        <v>12</v>
      </c>
      <c r="E471" t="s">
        <v>19</v>
      </c>
      <c r="F471" t="s">
        <v>30</v>
      </c>
      <c r="G471" t="s">
        <v>31</v>
      </c>
      <c r="H471" t="s">
        <v>16</v>
      </c>
      <c r="I471">
        <v>1</v>
      </c>
      <c r="J471">
        <v>1</v>
      </c>
    </row>
    <row r="472" spans="1:10" x14ac:dyDescent="0.25">
      <c r="A472" t="s">
        <v>9</v>
      </c>
      <c r="B472" t="s">
        <v>463</v>
      </c>
      <c r="C472" t="s">
        <v>53</v>
      </c>
      <c r="D472" t="s">
        <v>12</v>
      </c>
      <c r="E472" t="s">
        <v>19</v>
      </c>
      <c r="F472" t="s">
        <v>30</v>
      </c>
      <c r="G472" t="s">
        <v>31</v>
      </c>
      <c r="H472" t="s">
        <v>16</v>
      </c>
      <c r="I472">
        <v>1</v>
      </c>
      <c r="J472">
        <v>1</v>
      </c>
    </row>
    <row r="473" spans="1:10" x14ac:dyDescent="0.25">
      <c r="A473" t="s">
        <v>9</v>
      </c>
      <c r="B473" t="s">
        <v>27</v>
      </c>
      <c r="C473" t="s">
        <v>466</v>
      </c>
      <c r="D473" t="s">
        <v>12</v>
      </c>
      <c r="E473" t="s">
        <v>13</v>
      </c>
      <c r="F473" t="s">
        <v>82</v>
      </c>
      <c r="G473" t="s">
        <v>71</v>
      </c>
      <c r="H473" t="s">
        <v>26</v>
      </c>
      <c r="I473">
        <v>0</v>
      </c>
      <c r="J473">
        <v>1</v>
      </c>
    </row>
    <row r="474" spans="1:10" x14ac:dyDescent="0.25">
      <c r="A474" t="s">
        <v>9</v>
      </c>
      <c r="B474" t="s">
        <v>167</v>
      </c>
      <c r="C474" t="s">
        <v>467</v>
      </c>
      <c r="D474" t="s">
        <v>12</v>
      </c>
      <c r="E474" t="s">
        <v>13</v>
      </c>
      <c r="F474" t="s">
        <v>14</v>
      </c>
      <c r="G474" t="s">
        <v>20</v>
      </c>
      <c r="H474" t="s">
        <v>26</v>
      </c>
      <c r="I474">
        <v>1</v>
      </c>
      <c r="J474">
        <v>1</v>
      </c>
    </row>
    <row r="475" spans="1:10" x14ac:dyDescent="0.25">
      <c r="A475" t="s">
        <v>9</v>
      </c>
      <c r="B475" t="s">
        <v>133</v>
      </c>
      <c r="C475" t="s">
        <v>478</v>
      </c>
      <c r="D475" t="s">
        <v>12</v>
      </c>
      <c r="E475" t="s">
        <v>149</v>
      </c>
      <c r="F475" t="s">
        <v>74</v>
      </c>
      <c r="G475" t="s">
        <v>31</v>
      </c>
      <c r="H475" t="s">
        <v>16</v>
      </c>
      <c r="I475">
        <v>0</v>
      </c>
      <c r="J475">
        <v>1</v>
      </c>
    </row>
    <row r="476" spans="1:10" x14ac:dyDescent="0.25">
      <c r="A476" t="s">
        <v>9</v>
      </c>
      <c r="B476" t="s">
        <v>446</v>
      </c>
      <c r="C476" t="s">
        <v>489</v>
      </c>
      <c r="D476" t="s">
        <v>12</v>
      </c>
      <c r="E476" t="s">
        <v>209</v>
      </c>
      <c r="F476" t="s">
        <v>25</v>
      </c>
      <c r="G476" t="s">
        <v>15</v>
      </c>
      <c r="H476" t="s">
        <v>36</v>
      </c>
      <c r="I476">
        <v>1</v>
      </c>
      <c r="J476">
        <v>1</v>
      </c>
    </row>
    <row r="477" spans="1:10" x14ac:dyDescent="0.25">
      <c r="A477" t="s">
        <v>9</v>
      </c>
      <c r="B477" t="s">
        <v>490</v>
      </c>
      <c r="C477" t="s">
        <v>491</v>
      </c>
      <c r="D477" t="s">
        <v>12</v>
      </c>
      <c r="E477" t="s">
        <v>209</v>
      </c>
      <c r="F477" t="s">
        <v>25</v>
      </c>
      <c r="G477" t="s">
        <v>15</v>
      </c>
      <c r="H477" t="s">
        <v>36</v>
      </c>
      <c r="I477">
        <v>1</v>
      </c>
      <c r="J477">
        <v>1</v>
      </c>
    </row>
    <row r="478" spans="1:10" x14ac:dyDescent="0.25">
      <c r="A478" t="s">
        <v>9</v>
      </c>
      <c r="B478" t="s">
        <v>304</v>
      </c>
      <c r="C478" t="s">
        <v>492</v>
      </c>
      <c r="D478" t="s">
        <v>12</v>
      </c>
      <c r="E478" t="s">
        <v>209</v>
      </c>
      <c r="F478" t="s">
        <v>25</v>
      </c>
      <c r="G478" t="s">
        <v>15</v>
      </c>
      <c r="H478" t="s">
        <v>36</v>
      </c>
      <c r="I478">
        <v>1</v>
      </c>
      <c r="J478">
        <v>1</v>
      </c>
    </row>
    <row r="479" spans="1:10" x14ac:dyDescent="0.25">
      <c r="A479" t="s">
        <v>9</v>
      </c>
      <c r="B479" t="s">
        <v>494</v>
      </c>
      <c r="C479" t="s">
        <v>495</v>
      </c>
      <c r="D479" t="s">
        <v>12</v>
      </c>
      <c r="E479" t="s">
        <v>70</v>
      </c>
      <c r="F479" t="s">
        <v>169</v>
      </c>
      <c r="G479" t="s">
        <v>108</v>
      </c>
      <c r="H479" t="s">
        <v>21</v>
      </c>
      <c r="I479">
        <v>0</v>
      </c>
      <c r="J479">
        <v>1</v>
      </c>
    </row>
    <row r="480" spans="1:10" x14ac:dyDescent="0.25">
      <c r="A480" t="s">
        <v>9</v>
      </c>
      <c r="B480" t="s">
        <v>506</v>
      </c>
      <c r="C480" t="s">
        <v>507</v>
      </c>
      <c r="D480" t="s">
        <v>12</v>
      </c>
      <c r="E480" t="s">
        <v>149</v>
      </c>
      <c r="F480" t="s">
        <v>135</v>
      </c>
      <c r="G480" t="s">
        <v>71</v>
      </c>
      <c r="H480" t="s">
        <v>26</v>
      </c>
      <c r="I480">
        <v>0</v>
      </c>
      <c r="J480">
        <v>1</v>
      </c>
    </row>
    <row r="481" spans="1:10" x14ac:dyDescent="0.25">
      <c r="A481" t="s">
        <v>9</v>
      </c>
      <c r="B481" t="s">
        <v>316</v>
      </c>
      <c r="C481" t="s">
        <v>510</v>
      </c>
      <c r="D481" t="s">
        <v>12</v>
      </c>
      <c r="E481" t="s">
        <v>13</v>
      </c>
      <c r="F481" t="s">
        <v>14</v>
      </c>
      <c r="G481" t="s">
        <v>51</v>
      </c>
      <c r="H481" t="s">
        <v>21</v>
      </c>
      <c r="I481">
        <v>1</v>
      </c>
      <c r="J481">
        <v>1</v>
      </c>
    </row>
    <row r="482" spans="1:10" x14ac:dyDescent="0.25">
      <c r="A482" t="s">
        <v>9</v>
      </c>
      <c r="B482" t="s">
        <v>511</v>
      </c>
      <c r="C482" t="s">
        <v>512</v>
      </c>
      <c r="D482" t="s">
        <v>12</v>
      </c>
      <c r="E482" t="s">
        <v>13</v>
      </c>
      <c r="F482" t="s">
        <v>82</v>
      </c>
      <c r="G482" t="s">
        <v>51</v>
      </c>
      <c r="H482" t="s">
        <v>21</v>
      </c>
      <c r="I482">
        <v>1</v>
      </c>
      <c r="J482">
        <v>1</v>
      </c>
    </row>
    <row r="483" spans="1:10" x14ac:dyDescent="0.25">
      <c r="A483" t="s">
        <v>9</v>
      </c>
      <c r="B483" t="s">
        <v>321</v>
      </c>
      <c r="C483" t="s">
        <v>515</v>
      </c>
      <c r="D483" t="s">
        <v>12</v>
      </c>
      <c r="E483" t="s">
        <v>13</v>
      </c>
      <c r="F483" t="s">
        <v>35</v>
      </c>
      <c r="G483" t="s">
        <v>15</v>
      </c>
      <c r="H483" t="s">
        <v>21</v>
      </c>
      <c r="I483">
        <v>1</v>
      </c>
      <c r="J483">
        <v>1</v>
      </c>
    </row>
    <row r="484" spans="1:10" x14ac:dyDescent="0.25">
      <c r="A484" t="s">
        <v>9</v>
      </c>
      <c r="B484" t="s">
        <v>265</v>
      </c>
      <c r="C484" t="s">
        <v>519</v>
      </c>
      <c r="D484" t="s">
        <v>12</v>
      </c>
      <c r="E484" t="s">
        <v>13</v>
      </c>
      <c r="F484" t="s">
        <v>82</v>
      </c>
      <c r="G484" t="s">
        <v>71</v>
      </c>
      <c r="H484" t="s">
        <v>21</v>
      </c>
      <c r="I484">
        <v>0</v>
      </c>
      <c r="J484">
        <v>1</v>
      </c>
    </row>
    <row r="485" spans="1:10" x14ac:dyDescent="0.25">
      <c r="A485" t="s">
        <v>9</v>
      </c>
      <c r="B485" t="s">
        <v>194</v>
      </c>
      <c r="C485" t="s">
        <v>546</v>
      </c>
      <c r="D485" t="s">
        <v>12</v>
      </c>
      <c r="E485" t="s">
        <v>19</v>
      </c>
      <c r="F485" t="s">
        <v>14</v>
      </c>
      <c r="G485" t="s">
        <v>20</v>
      </c>
      <c r="H485" t="s">
        <v>36</v>
      </c>
      <c r="I485">
        <v>1</v>
      </c>
      <c r="J485">
        <v>1</v>
      </c>
    </row>
    <row r="486" spans="1:10" x14ac:dyDescent="0.25">
      <c r="A486" t="s">
        <v>9</v>
      </c>
      <c r="B486" t="s">
        <v>353</v>
      </c>
      <c r="C486" t="s">
        <v>551</v>
      </c>
      <c r="D486" t="s">
        <v>12</v>
      </c>
      <c r="E486" t="s">
        <v>19</v>
      </c>
      <c r="F486" t="s">
        <v>25</v>
      </c>
      <c r="G486" t="s">
        <v>20</v>
      </c>
      <c r="H486" t="s">
        <v>36</v>
      </c>
      <c r="I486">
        <v>1</v>
      </c>
      <c r="J486">
        <v>1</v>
      </c>
    </row>
    <row r="487" spans="1:10" x14ac:dyDescent="0.25">
      <c r="A487" t="s">
        <v>9</v>
      </c>
      <c r="B487" t="s">
        <v>572</v>
      </c>
      <c r="C487" t="s">
        <v>573</v>
      </c>
      <c r="D487" t="s">
        <v>12</v>
      </c>
      <c r="E487" t="s">
        <v>13</v>
      </c>
      <c r="F487" t="s">
        <v>14</v>
      </c>
      <c r="G487" t="s">
        <v>51</v>
      </c>
      <c r="H487" t="s">
        <v>16</v>
      </c>
      <c r="I487">
        <v>1</v>
      </c>
      <c r="J487">
        <v>1</v>
      </c>
    </row>
    <row r="488" spans="1:10" x14ac:dyDescent="0.25">
      <c r="A488" t="s">
        <v>9</v>
      </c>
      <c r="B488" t="s">
        <v>584</v>
      </c>
      <c r="C488" t="s">
        <v>585</v>
      </c>
      <c r="D488" t="s">
        <v>12</v>
      </c>
      <c r="E488" t="s">
        <v>13</v>
      </c>
      <c r="F488" t="s">
        <v>48</v>
      </c>
      <c r="G488" t="s">
        <v>108</v>
      </c>
      <c r="H488" t="s">
        <v>26</v>
      </c>
      <c r="I488">
        <v>1</v>
      </c>
      <c r="J488">
        <v>1</v>
      </c>
    </row>
    <row r="489" spans="1:10" x14ac:dyDescent="0.25">
      <c r="A489" t="s">
        <v>9</v>
      </c>
      <c r="B489" t="s">
        <v>586</v>
      </c>
      <c r="C489" t="s">
        <v>587</v>
      </c>
      <c r="D489" t="s">
        <v>12</v>
      </c>
      <c r="E489" t="s">
        <v>70</v>
      </c>
      <c r="F489" t="s">
        <v>82</v>
      </c>
      <c r="G489" t="s">
        <v>40</v>
      </c>
      <c r="H489" t="s">
        <v>124</v>
      </c>
      <c r="I489">
        <v>0</v>
      </c>
      <c r="J489">
        <v>1</v>
      </c>
    </row>
    <row r="490" spans="1:10" x14ac:dyDescent="0.25">
      <c r="A490" t="s">
        <v>9</v>
      </c>
      <c r="B490" t="s">
        <v>607</v>
      </c>
      <c r="C490" t="s">
        <v>608</v>
      </c>
      <c r="D490" t="s">
        <v>12</v>
      </c>
      <c r="E490" t="s">
        <v>19</v>
      </c>
      <c r="F490" t="s">
        <v>135</v>
      </c>
      <c r="G490" t="s">
        <v>40</v>
      </c>
      <c r="H490" t="s">
        <v>16</v>
      </c>
      <c r="I490">
        <v>0</v>
      </c>
      <c r="J490">
        <v>1</v>
      </c>
    </row>
    <row r="491" spans="1:10" x14ac:dyDescent="0.25">
      <c r="A491" t="s">
        <v>9</v>
      </c>
      <c r="B491" t="s">
        <v>179</v>
      </c>
      <c r="C491" t="s">
        <v>610</v>
      </c>
      <c r="D491" t="s">
        <v>12</v>
      </c>
      <c r="E491" t="s">
        <v>13</v>
      </c>
      <c r="F491" t="s">
        <v>135</v>
      </c>
      <c r="G491" t="s">
        <v>108</v>
      </c>
      <c r="H491" t="s">
        <v>16</v>
      </c>
      <c r="I491">
        <v>0</v>
      </c>
      <c r="J491">
        <v>1</v>
      </c>
    </row>
    <row r="492" spans="1:10" x14ac:dyDescent="0.25">
      <c r="A492" t="s">
        <v>9</v>
      </c>
      <c r="B492" t="s">
        <v>624</v>
      </c>
      <c r="C492" t="s">
        <v>625</v>
      </c>
      <c r="D492" t="s">
        <v>12</v>
      </c>
      <c r="E492" t="s">
        <v>34</v>
      </c>
      <c r="F492" t="s">
        <v>135</v>
      </c>
      <c r="G492" t="s">
        <v>15</v>
      </c>
      <c r="H492" t="s">
        <v>36</v>
      </c>
      <c r="I492">
        <v>1</v>
      </c>
      <c r="J492">
        <v>1</v>
      </c>
    </row>
    <row r="493" spans="1:10" x14ac:dyDescent="0.25">
      <c r="A493" t="s">
        <v>9</v>
      </c>
      <c r="B493" t="s">
        <v>626</v>
      </c>
      <c r="C493" t="s">
        <v>627</v>
      </c>
      <c r="D493" t="s">
        <v>12</v>
      </c>
      <c r="E493" t="s">
        <v>149</v>
      </c>
      <c r="F493" t="s">
        <v>82</v>
      </c>
      <c r="G493" t="s">
        <v>108</v>
      </c>
      <c r="H493" t="s">
        <v>16</v>
      </c>
      <c r="I493">
        <v>0</v>
      </c>
      <c r="J493">
        <v>1</v>
      </c>
    </row>
    <row r="494" spans="1:10" x14ac:dyDescent="0.25">
      <c r="A494" t="s">
        <v>9</v>
      </c>
      <c r="B494" t="s">
        <v>85</v>
      </c>
      <c r="C494" t="s">
        <v>628</v>
      </c>
      <c r="D494" t="s">
        <v>12</v>
      </c>
      <c r="E494" t="s">
        <v>13</v>
      </c>
      <c r="F494" t="s">
        <v>55</v>
      </c>
      <c r="G494" t="s">
        <v>15</v>
      </c>
      <c r="H494" t="s">
        <v>36</v>
      </c>
      <c r="I494">
        <v>1</v>
      </c>
      <c r="J494">
        <v>1</v>
      </c>
    </row>
    <row r="495" spans="1:10" x14ac:dyDescent="0.25">
      <c r="A495" t="s">
        <v>9</v>
      </c>
      <c r="B495" t="s">
        <v>127</v>
      </c>
      <c r="C495" t="s">
        <v>629</v>
      </c>
      <c r="D495" t="s">
        <v>12</v>
      </c>
      <c r="E495" t="s">
        <v>13</v>
      </c>
      <c r="F495" t="s">
        <v>14</v>
      </c>
      <c r="G495" t="s">
        <v>31</v>
      </c>
      <c r="H495" t="s">
        <v>16</v>
      </c>
      <c r="I495">
        <v>1</v>
      </c>
      <c r="J495">
        <v>1</v>
      </c>
    </row>
    <row r="496" spans="1:10" x14ac:dyDescent="0.25">
      <c r="A496" t="s">
        <v>9</v>
      </c>
      <c r="B496" t="s">
        <v>459</v>
      </c>
      <c r="C496" t="s">
        <v>633</v>
      </c>
      <c r="D496" t="s">
        <v>12</v>
      </c>
      <c r="E496" t="s">
        <v>13</v>
      </c>
      <c r="F496" t="s">
        <v>14</v>
      </c>
      <c r="G496" t="s">
        <v>20</v>
      </c>
      <c r="H496" t="s">
        <v>21</v>
      </c>
      <c r="I496">
        <v>0</v>
      </c>
      <c r="J496">
        <v>1</v>
      </c>
    </row>
    <row r="497" spans="1:10" x14ac:dyDescent="0.25">
      <c r="A497" t="s">
        <v>9</v>
      </c>
      <c r="B497" t="s">
        <v>452</v>
      </c>
      <c r="C497" t="s">
        <v>634</v>
      </c>
      <c r="D497" t="s">
        <v>12</v>
      </c>
      <c r="E497" t="s">
        <v>34</v>
      </c>
      <c r="F497" t="s">
        <v>30</v>
      </c>
      <c r="G497" t="s">
        <v>51</v>
      </c>
      <c r="H497" t="s">
        <v>26</v>
      </c>
      <c r="I497">
        <v>0</v>
      </c>
      <c r="J497">
        <v>1</v>
      </c>
    </row>
    <row r="498" spans="1:10" x14ac:dyDescent="0.25">
      <c r="A498" t="s">
        <v>9</v>
      </c>
      <c r="B498" t="s">
        <v>344</v>
      </c>
      <c r="C498" t="s">
        <v>646</v>
      </c>
      <c r="D498" t="s">
        <v>12</v>
      </c>
      <c r="E498" t="s">
        <v>13</v>
      </c>
      <c r="F498" t="s">
        <v>169</v>
      </c>
      <c r="G498" t="s">
        <v>15</v>
      </c>
      <c r="H498" t="s">
        <v>26</v>
      </c>
      <c r="I498">
        <v>0</v>
      </c>
      <c r="J498">
        <v>1</v>
      </c>
    </row>
    <row r="499" spans="1:10" x14ac:dyDescent="0.25">
      <c r="A499" t="s">
        <v>9</v>
      </c>
      <c r="B499" t="s">
        <v>659</v>
      </c>
      <c r="C499" t="s">
        <v>660</v>
      </c>
      <c r="D499" t="s">
        <v>12</v>
      </c>
      <c r="E499" t="s">
        <v>13</v>
      </c>
      <c r="F499" t="s">
        <v>82</v>
      </c>
      <c r="G499" t="s">
        <v>15</v>
      </c>
      <c r="H499" t="s">
        <v>21</v>
      </c>
      <c r="I499">
        <v>1</v>
      </c>
      <c r="J499">
        <v>1</v>
      </c>
    </row>
    <row r="500" spans="1:10" x14ac:dyDescent="0.25">
      <c r="A500" t="s">
        <v>9</v>
      </c>
      <c r="B500" t="s">
        <v>665</v>
      </c>
      <c r="C500" t="s">
        <v>666</v>
      </c>
      <c r="D500" t="s">
        <v>12</v>
      </c>
      <c r="E500" t="s">
        <v>13</v>
      </c>
      <c r="F500" t="s">
        <v>74</v>
      </c>
      <c r="G500" t="s">
        <v>108</v>
      </c>
      <c r="H500" t="s">
        <v>21</v>
      </c>
      <c r="I500">
        <v>1</v>
      </c>
      <c r="J500">
        <v>1</v>
      </c>
    </row>
    <row r="501" spans="1:10" x14ac:dyDescent="0.25">
      <c r="A501" t="s">
        <v>9</v>
      </c>
      <c r="B501" t="s">
        <v>87</v>
      </c>
      <c r="C501" t="s">
        <v>668</v>
      </c>
      <c r="D501" t="s">
        <v>12</v>
      </c>
      <c r="E501" t="s">
        <v>13</v>
      </c>
      <c r="F501" t="s">
        <v>35</v>
      </c>
      <c r="G501" t="s">
        <v>15</v>
      </c>
      <c r="H501" t="s">
        <v>36</v>
      </c>
      <c r="I501">
        <v>1</v>
      </c>
      <c r="J501">
        <v>1</v>
      </c>
    </row>
    <row r="502" spans="1:10" x14ac:dyDescent="0.25">
      <c r="A502" t="s">
        <v>9</v>
      </c>
      <c r="B502" t="s">
        <v>259</v>
      </c>
      <c r="C502" t="s">
        <v>678</v>
      </c>
      <c r="D502" t="s">
        <v>12</v>
      </c>
      <c r="E502" t="s">
        <v>149</v>
      </c>
      <c r="F502" t="s">
        <v>35</v>
      </c>
      <c r="G502" t="s">
        <v>108</v>
      </c>
      <c r="H502" t="s">
        <v>41</v>
      </c>
      <c r="I502">
        <v>1</v>
      </c>
      <c r="J502">
        <v>1</v>
      </c>
    </row>
    <row r="503" spans="1:10" x14ac:dyDescent="0.25">
      <c r="A503" t="s">
        <v>9</v>
      </c>
      <c r="B503" t="s">
        <v>682</v>
      </c>
      <c r="C503" t="s">
        <v>683</v>
      </c>
      <c r="D503" t="s">
        <v>12</v>
      </c>
      <c r="E503" t="s">
        <v>13</v>
      </c>
      <c r="F503" t="s">
        <v>35</v>
      </c>
      <c r="G503" t="s">
        <v>71</v>
      </c>
      <c r="H503" t="s">
        <v>21</v>
      </c>
      <c r="I503">
        <v>0</v>
      </c>
      <c r="J503">
        <v>1</v>
      </c>
    </row>
    <row r="504" spans="1:10" x14ac:dyDescent="0.25">
      <c r="A504" t="s">
        <v>9</v>
      </c>
      <c r="B504" t="s">
        <v>684</v>
      </c>
      <c r="C504" t="s">
        <v>685</v>
      </c>
      <c r="D504" t="s">
        <v>12</v>
      </c>
      <c r="E504" t="s">
        <v>19</v>
      </c>
      <c r="F504" t="s">
        <v>35</v>
      </c>
      <c r="G504" t="s">
        <v>15</v>
      </c>
      <c r="H504" t="s">
        <v>26</v>
      </c>
      <c r="I504">
        <v>1</v>
      </c>
      <c r="J504">
        <v>1</v>
      </c>
    </row>
    <row r="505" spans="1:10" x14ac:dyDescent="0.25">
      <c r="A505" t="s">
        <v>9</v>
      </c>
      <c r="B505" t="s">
        <v>383</v>
      </c>
      <c r="C505" t="s">
        <v>690</v>
      </c>
      <c r="D505" t="s">
        <v>12</v>
      </c>
      <c r="E505" t="s">
        <v>34</v>
      </c>
      <c r="F505" t="s">
        <v>14</v>
      </c>
      <c r="G505" t="s">
        <v>31</v>
      </c>
      <c r="H505" t="s">
        <v>16</v>
      </c>
      <c r="I505">
        <v>1</v>
      </c>
      <c r="J505">
        <v>1</v>
      </c>
    </row>
    <row r="506" spans="1:10" x14ac:dyDescent="0.25">
      <c r="A506" t="s">
        <v>9</v>
      </c>
      <c r="B506" t="s">
        <v>699</v>
      </c>
      <c r="C506" t="s">
        <v>700</v>
      </c>
      <c r="D506" t="s">
        <v>12</v>
      </c>
      <c r="E506" t="s">
        <v>34</v>
      </c>
      <c r="F506" t="s">
        <v>35</v>
      </c>
      <c r="G506" t="s">
        <v>15</v>
      </c>
      <c r="H506" t="s">
        <v>21</v>
      </c>
      <c r="I506">
        <v>1</v>
      </c>
      <c r="J506">
        <v>1</v>
      </c>
    </row>
    <row r="507" spans="1:10" x14ac:dyDescent="0.25">
      <c r="A507" t="s">
        <v>9</v>
      </c>
      <c r="B507" t="s">
        <v>701</v>
      </c>
      <c r="C507" t="s">
        <v>702</v>
      </c>
      <c r="D507" t="s">
        <v>12</v>
      </c>
      <c r="E507" t="s">
        <v>13</v>
      </c>
      <c r="F507" t="s">
        <v>35</v>
      </c>
      <c r="G507" t="s">
        <v>15</v>
      </c>
      <c r="H507" t="s">
        <v>21</v>
      </c>
      <c r="I507">
        <v>1</v>
      </c>
      <c r="J507">
        <v>1</v>
      </c>
    </row>
    <row r="508" spans="1:10" x14ac:dyDescent="0.25">
      <c r="A508" t="s">
        <v>9</v>
      </c>
      <c r="B508" t="s">
        <v>302</v>
      </c>
      <c r="C508" t="s">
        <v>711</v>
      </c>
      <c r="D508" t="s">
        <v>12</v>
      </c>
      <c r="E508" t="s">
        <v>13</v>
      </c>
      <c r="F508" t="s">
        <v>35</v>
      </c>
      <c r="G508" t="s">
        <v>15</v>
      </c>
      <c r="H508" t="s">
        <v>26</v>
      </c>
      <c r="I508">
        <v>1</v>
      </c>
      <c r="J508">
        <v>1</v>
      </c>
    </row>
    <row r="509" spans="1:10" x14ac:dyDescent="0.25">
      <c r="A509" t="s">
        <v>9</v>
      </c>
      <c r="B509" t="s">
        <v>219</v>
      </c>
      <c r="C509" t="s">
        <v>716</v>
      </c>
      <c r="D509" t="s">
        <v>12</v>
      </c>
      <c r="E509" t="s">
        <v>149</v>
      </c>
      <c r="F509" t="s">
        <v>14</v>
      </c>
      <c r="G509" t="s">
        <v>31</v>
      </c>
      <c r="H509" t="s">
        <v>26</v>
      </c>
      <c r="I509">
        <v>0</v>
      </c>
      <c r="J509">
        <v>1</v>
      </c>
    </row>
    <row r="510" spans="1:10" x14ac:dyDescent="0.25">
      <c r="A510" t="s">
        <v>9</v>
      </c>
      <c r="B510" t="s">
        <v>601</v>
      </c>
      <c r="C510" t="s">
        <v>748</v>
      </c>
      <c r="D510" t="s">
        <v>12</v>
      </c>
      <c r="E510" t="s">
        <v>19</v>
      </c>
      <c r="F510" t="s">
        <v>35</v>
      </c>
      <c r="G510" t="s">
        <v>51</v>
      </c>
      <c r="H510" t="s">
        <v>21</v>
      </c>
      <c r="I510">
        <v>0</v>
      </c>
      <c r="J510">
        <v>1</v>
      </c>
    </row>
    <row r="511" spans="1:10" x14ac:dyDescent="0.25">
      <c r="A511" t="s">
        <v>9</v>
      </c>
      <c r="B511" t="s">
        <v>749</v>
      </c>
      <c r="C511" t="s">
        <v>750</v>
      </c>
      <c r="D511" t="s">
        <v>12</v>
      </c>
      <c r="E511" t="s">
        <v>13</v>
      </c>
      <c r="F511" t="s">
        <v>35</v>
      </c>
      <c r="G511" t="s">
        <v>51</v>
      </c>
      <c r="H511" t="s">
        <v>21</v>
      </c>
      <c r="I511">
        <v>1</v>
      </c>
      <c r="J511">
        <v>1</v>
      </c>
    </row>
    <row r="512" spans="1:10" x14ac:dyDescent="0.25">
      <c r="A512" t="s">
        <v>9</v>
      </c>
      <c r="B512" t="s">
        <v>758</v>
      </c>
      <c r="C512" t="s">
        <v>759</v>
      </c>
      <c r="D512" t="s">
        <v>12</v>
      </c>
      <c r="E512" t="s">
        <v>13</v>
      </c>
      <c r="F512" t="s">
        <v>35</v>
      </c>
      <c r="G512" t="s">
        <v>15</v>
      </c>
      <c r="H512" t="s">
        <v>26</v>
      </c>
      <c r="I512">
        <v>1</v>
      </c>
      <c r="J512">
        <v>1</v>
      </c>
    </row>
    <row r="513" spans="1:10" x14ac:dyDescent="0.25">
      <c r="A513" t="s">
        <v>9</v>
      </c>
      <c r="B513" t="s">
        <v>763</v>
      </c>
      <c r="C513" t="s">
        <v>764</v>
      </c>
      <c r="D513" t="s">
        <v>12</v>
      </c>
      <c r="E513" t="s">
        <v>19</v>
      </c>
      <c r="F513" t="s">
        <v>35</v>
      </c>
      <c r="G513" t="s">
        <v>20</v>
      </c>
      <c r="H513" t="s">
        <v>26</v>
      </c>
      <c r="I513">
        <v>0</v>
      </c>
      <c r="J513">
        <v>1</v>
      </c>
    </row>
    <row r="514" spans="1:10" x14ac:dyDescent="0.25">
      <c r="A514" t="s">
        <v>9</v>
      </c>
      <c r="B514" t="s">
        <v>592</v>
      </c>
      <c r="C514" t="s">
        <v>767</v>
      </c>
      <c r="D514" t="s">
        <v>12</v>
      </c>
      <c r="E514" t="s">
        <v>13</v>
      </c>
      <c r="F514" t="s">
        <v>35</v>
      </c>
      <c r="G514" t="s">
        <v>71</v>
      </c>
      <c r="H514" t="s">
        <v>21</v>
      </c>
      <c r="I514">
        <v>1</v>
      </c>
      <c r="J514">
        <v>1</v>
      </c>
    </row>
    <row r="515" spans="1:10" x14ac:dyDescent="0.25">
      <c r="A515" t="s">
        <v>9</v>
      </c>
      <c r="B515" t="s">
        <v>58</v>
      </c>
      <c r="C515" t="s">
        <v>770</v>
      </c>
      <c r="D515" t="s">
        <v>12</v>
      </c>
      <c r="E515" t="s">
        <v>13</v>
      </c>
      <c r="F515" t="s">
        <v>14</v>
      </c>
      <c r="G515" t="s">
        <v>40</v>
      </c>
      <c r="H515" t="s">
        <v>41</v>
      </c>
      <c r="I515">
        <v>1</v>
      </c>
      <c r="J515">
        <v>1</v>
      </c>
    </row>
    <row r="516" spans="1:10" x14ac:dyDescent="0.25">
      <c r="A516" t="s">
        <v>9</v>
      </c>
      <c r="B516" t="s">
        <v>783</v>
      </c>
      <c r="C516" t="s">
        <v>784</v>
      </c>
      <c r="D516" t="s">
        <v>12</v>
      </c>
      <c r="E516" t="s">
        <v>13</v>
      </c>
      <c r="F516" t="s">
        <v>35</v>
      </c>
      <c r="G516" t="s">
        <v>15</v>
      </c>
      <c r="H516" t="s">
        <v>36</v>
      </c>
      <c r="I516">
        <v>1</v>
      </c>
      <c r="J516">
        <v>1</v>
      </c>
    </row>
    <row r="517" spans="1:10" x14ac:dyDescent="0.25">
      <c r="A517" t="s">
        <v>9</v>
      </c>
      <c r="B517" t="s">
        <v>796</v>
      </c>
      <c r="C517" t="s">
        <v>797</v>
      </c>
      <c r="D517" t="s">
        <v>12</v>
      </c>
      <c r="E517" t="s">
        <v>19</v>
      </c>
      <c r="F517" t="s">
        <v>35</v>
      </c>
      <c r="G517" t="s">
        <v>15</v>
      </c>
      <c r="H517" t="s">
        <v>36</v>
      </c>
      <c r="I517">
        <v>1</v>
      </c>
      <c r="J517">
        <v>1</v>
      </c>
    </row>
    <row r="518" spans="1:10" x14ac:dyDescent="0.25">
      <c r="A518" t="s">
        <v>9</v>
      </c>
      <c r="B518" t="s">
        <v>42</v>
      </c>
      <c r="C518" t="s">
        <v>803</v>
      </c>
      <c r="D518" t="s">
        <v>12</v>
      </c>
      <c r="E518" t="s">
        <v>13</v>
      </c>
      <c r="F518" t="s">
        <v>74</v>
      </c>
      <c r="G518" t="s">
        <v>15</v>
      </c>
      <c r="H518" t="s">
        <v>21</v>
      </c>
      <c r="I518">
        <v>1</v>
      </c>
      <c r="J518">
        <v>1</v>
      </c>
    </row>
    <row r="519" spans="1:10" x14ac:dyDescent="0.25">
      <c r="A519" t="s">
        <v>9</v>
      </c>
      <c r="B519" t="s">
        <v>805</v>
      </c>
      <c r="C519" t="s">
        <v>754</v>
      </c>
      <c r="D519" t="s">
        <v>12</v>
      </c>
      <c r="E519" t="s">
        <v>13</v>
      </c>
      <c r="F519" t="s">
        <v>35</v>
      </c>
      <c r="G519" t="s">
        <v>15</v>
      </c>
      <c r="H519" t="s">
        <v>36</v>
      </c>
      <c r="I519">
        <v>1</v>
      </c>
      <c r="J519">
        <v>1</v>
      </c>
    </row>
    <row r="520" spans="1:10" x14ac:dyDescent="0.25">
      <c r="A520" t="s">
        <v>9</v>
      </c>
      <c r="B520" t="s">
        <v>437</v>
      </c>
      <c r="C520" t="s">
        <v>810</v>
      </c>
      <c r="D520" t="s">
        <v>12</v>
      </c>
      <c r="E520" t="s">
        <v>45</v>
      </c>
      <c r="F520" t="s">
        <v>35</v>
      </c>
      <c r="G520" t="s">
        <v>15</v>
      </c>
      <c r="H520" t="s">
        <v>36</v>
      </c>
      <c r="I520">
        <v>1</v>
      </c>
      <c r="J520">
        <v>1</v>
      </c>
    </row>
    <row r="521" spans="1:10" x14ac:dyDescent="0.25">
      <c r="A521" t="s">
        <v>9</v>
      </c>
      <c r="B521" t="s">
        <v>816</v>
      </c>
      <c r="C521" t="s">
        <v>817</v>
      </c>
      <c r="D521" t="s">
        <v>12</v>
      </c>
      <c r="E521" t="s">
        <v>13</v>
      </c>
      <c r="F521" t="s">
        <v>35</v>
      </c>
      <c r="G521" t="s">
        <v>71</v>
      </c>
      <c r="H521" t="s">
        <v>21</v>
      </c>
      <c r="I521">
        <v>1</v>
      </c>
      <c r="J521">
        <v>1</v>
      </c>
    </row>
    <row r="522" spans="1:10" x14ac:dyDescent="0.25">
      <c r="A522" t="s">
        <v>9</v>
      </c>
      <c r="B522" t="s">
        <v>446</v>
      </c>
      <c r="C522" t="s">
        <v>831</v>
      </c>
      <c r="D522" t="s">
        <v>12</v>
      </c>
      <c r="E522" t="s">
        <v>129</v>
      </c>
      <c r="G522" t="s">
        <v>31</v>
      </c>
      <c r="H522" t="s">
        <v>16</v>
      </c>
      <c r="I522">
        <v>1</v>
      </c>
      <c r="J522">
        <v>1</v>
      </c>
    </row>
    <row r="523" spans="1:10" x14ac:dyDescent="0.25">
      <c r="A523" t="s">
        <v>9</v>
      </c>
      <c r="B523" t="s">
        <v>848</v>
      </c>
      <c r="C523" t="s">
        <v>849</v>
      </c>
      <c r="D523" t="s">
        <v>12</v>
      </c>
      <c r="E523" t="s">
        <v>13</v>
      </c>
      <c r="F523" t="s">
        <v>35</v>
      </c>
      <c r="G523" t="s">
        <v>20</v>
      </c>
      <c r="H523" t="s">
        <v>36</v>
      </c>
      <c r="I523">
        <v>1</v>
      </c>
      <c r="J523">
        <v>1</v>
      </c>
    </row>
    <row r="524" spans="1:10" x14ac:dyDescent="0.25">
      <c r="A524" t="s">
        <v>9</v>
      </c>
      <c r="B524" t="s">
        <v>224</v>
      </c>
      <c r="C524" t="s">
        <v>491</v>
      </c>
      <c r="D524" t="s">
        <v>12</v>
      </c>
      <c r="E524" t="s">
        <v>13</v>
      </c>
      <c r="F524" t="s">
        <v>35</v>
      </c>
      <c r="G524" t="s">
        <v>15</v>
      </c>
      <c r="H524" t="s">
        <v>36</v>
      </c>
      <c r="I524">
        <v>1</v>
      </c>
      <c r="J524">
        <v>1</v>
      </c>
    </row>
    <row r="525" spans="1:10" x14ac:dyDescent="0.25">
      <c r="A525" t="s">
        <v>9</v>
      </c>
      <c r="B525" t="s">
        <v>463</v>
      </c>
      <c r="C525" t="s">
        <v>855</v>
      </c>
      <c r="D525" t="s">
        <v>12</v>
      </c>
      <c r="E525" t="s">
        <v>13</v>
      </c>
      <c r="F525" t="s">
        <v>169</v>
      </c>
      <c r="G525" t="s">
        <v>31</v>
      </c>
      <c r="H525" t="s">
        <v>21</v>
      </c>
      <c r="I525">
        <v>1</v>
      </c>
      <c r="J525">
        <v>1</v>
      </c>
    </row>
    <row r="526" spans="1:10" x14ac:dyDescent="0.25">
      <c r="A526" t="s">
        <v>9</v>
      </c>
      <c r="B526" t="s">
        <v>58</v>
      </c>
      <c r="C526" t="s">
        <v>868</v>
      </c>
      <c r="D526" t="s">
        <v>12</v>
      </c>
      <c r="E526" t="s">
        <v>149</v>
      </c>
      <c r="F526" t="s">
        <v>14</v>
      </c>
      <c r="G526" t="s">
        <v>108</v>
      </c>
      <c r="H526" t="s">
        <v>41</v>
      </c>
      <c r="I526">
        <v>1</v>
      </c>
      <c r="J526">
        <v>1</v>
      </c>
    </row>
    <row r="527" spans="1:10" x14ac:dyDescent="0.25">
      <c r="A527" t="s">
        <v>9</v>
      </c>
      <c r="B527" t="s">
        <v>876</v>
      </c>
      <c r="C527" t="s">
        <v>800</v>
      </c>
      <c r="D527" t="s">
        <v>12</v>
      </c>
      <c r="E527" t="s">
        <v>13</v>
      </c>
      <c r="F527" t="s">
        <v>14</v>
      </c>
      <c r="G527" t="s">
        <v>15</v>
      </c>
      <c r="H527" t="s">
        <v>26</v>
      </c>
      <c r="I527">
        <v>1</v>
      </c>
      <c r="J527">
        <v>1</v>
      </c>
    </row>
    <row r="528" spans="1:10" x14ac:dyDescent="0.25">
      <c r="A528" t="s">
        <v>9</v>
      </c>
      <c r="B528" t="s">
        <v>147</v>
      </c>
      <c r="C528" t="s">
        <v>879</v>
      </c>
      <c r="D528" t="s">
        <v>12</v>
      </c>
      <c r="E528" t="s">
        <v>13</v>
      </c>
      <c r="F528" t="s">
        <v>35</v>
      </c>
      <c r="G528" t="s">
        <v>15</v>
      </c>
      <c r="H528" t="s">
        <v>36</v>
      </c>
      <c r="I528">
        <v>1</v>
      </c>
      <c r="J528">
        <v>1</v>
      </c>
    </row>
    <row r="529" spans="1:10" x14ac:dyDescent="0.25">
      <c r="A529" t="s">
        <v>9</v>
      </c>
      <c r="B529" t="s">
        <v>165</v>
      </c>
      <c r="C529" t="s">
        <v>166</v>
      </c>
      <c r="F529" t="s">
        <v>55</v>
      </c>
      <c r="I529">
        <v>1</v>
      </c>
      <c r="J529">
        <v>1</v>
      </c>
    </row>
    <row r="530" spans="1:10" x14ac:dyDescent="0.25">
      <c r="A530" t="s">
        <v>9</v>
      </c>
      <c r="B530" t="s">
        <v>229</v>
      </c>
      <c r="C530" t="s">
        <v>230</v>
      </c>
      <c r="E530" t="s">
        <v>13</v>
      </c>
      <c r="F530" t="s">
        <v>14</v>
      </c>
      <c r="I530">
        <v>0</v>
      </c>
      <c r="J530">
        <v>1</v>
      </c>
    </row>
    <row r="531" spans="1:10" x14ac:dyDescent="0.25">
      <c r="A531" t="s">
        <v>9</v>
      </c>
      <c r="B531" t="s">
        <v>116</v>
      </c>
      <c r="C531" t="s">
        <v>531</v>
      </c>
      <c r="E531" t="s">
        <v>226</v>
      </c>
      <c r="F531" t="s">
        <v>74</v>
      </c>
      <c r="I531">
        <v>0</v>
      </c>
      <c r="J531">
        <v>1</v>
      </c>
    </row>
    <row r="534" spans="1:10" x14ac:dyDescent="0.25">
      <c r="A534" t="s">
        <v>887</v>
      </c>
    </row>
    <row r="535" spans="1:10" x14ac:dyDescent="0.25">
      <c r="A535" t="s">
        <v>888</v>
      </c>
    </row>
    <row r="536" spans="1:10" x14ac:dyDescent="0.25">
      <c r="A536" t="s">
        <v>889</v>
      </c>
    </row>
    <row r="537" spans="1:10" x14ac:dyDescent="0.25">
      <c r="A537" t="s">
        <v>890</v>
      </c>
    </row>
    <row r="538" spans="1:10" x14ac:dyDescent="0.25">
      <c r="A538" t="s">
        <v>891</v>
      </c>
    </row>
  </sheetData>
  <sortState ref="A2:I531">
    <sortCondition ref="D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Percentages</vt:lpstr>
      <vt:lpstr>report1486486771880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Hodgkins-Sumner</dc:creator>
  <cp:lastModifiedBy>Esther Hanig</cp:lastModifiedBy>
  <dcterms:created xsi:type="dcterms:W3CDTF">2017-02-07T17:02:35Z</dcterms:created>
  <dcterms:modified xsi:type="dcterms:W3CDTF">2017-02-07T18:02:10Z</dcterms:modified>
</cp:coreProperties>
</file>